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educationgovtnz-my.sharepoint.com/personal/agasl_moe_govt_nz/Documents/Documents/2026/"/>
    </mc:Choice>
  </mc:AlternateContent>
  <xr:revisionPtr revIDLastSave="8" documentId="8_{CE7161BC-DA83-4C88-BD1B-FC8C9436C9F2}" xr6:coauthVersionLast="47" xr6:coauthVersionMax="47" xr10:uidLastSave="{D8D758ED-D0FD-4CB0-A0C1-820FCDC96645}"/>
  <bookViews>
    <workbookView xWindow="-14265" yWindow="-16365" windowWidth="29040" windowHeight="15720" xr2:uid="{5FA18D7A-80D8-414D-86C9-2FFA26F4A638}"/>
  </bookViews>
  <sheets>
    <sheet name="Calculation" sheetId="1" r:id="rId1"/>
    <sheet name="Example---&gt;" sheetId="4" r:id="rId2"/>
    <sheet name="Worked Example Detailed" sheetId="2" r:id="rId3"/>
    <sheet name="10YPP - CM Plan" sheetId="3" r:id="rId4"/>
  </sheets>
  <definedNames>
    <definedName name="_xlnm._FilterDatabase" localSheetId="0" hidden="1">Calculation!$B$105:$G$200</definedName>
    <definedName name="_xlnm.Print_Area" localSheetId="2">'Worked Example Detailed'!$A$1:$M$115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2" i="2" l="1"/>
  <c r="E12" i="2"/>
  <c r="I12" i="2"/>
  <c r="J12" i="2" s="1"/>
  <c r="D13" i="2"/>
  <c r="E13" i="2"/>
  <c r="I13" i="2"/>
  <c r="J13" i="2"/>
  <c r="K13" i="2" s="1"/>
  <c r="L13" i="2" s="1"/>
  <c r="B31" i="2" s="1"/>
  <c r="J31" i="2" s="1"/>
  <c r="D14" i="2"/>
  <c r="E14" i="2"/>
  <c r="I14" i="2"/>
  <c r="J14" i="2"/>
  <c r="K14" i="2" s="1"/>
  <c r="L14" i="2" s="1"/>
  <c r="B32" i="2" s="1"/>
  <c r="J32" i="2" s="1"/>
  <c r="C15" i="2"/>
  <c r="D15" i="2" s="1"/>
  <c r="E15" i="2" s="1"/>
  <c r="I15" i="2"/>
  <c r="D16" i="2"/>
  <c r="E16" i="2"/>
  <c r="I16" i="2"/>
  <c r="J16" i="2" s="1"/>
  <c r="K16" i="2" s="1"/>
  <c r="L16" i="2" s="1"/>
  <c r="B34" i="2" s="1"/>
  <c r="J34" i="2" s="1"/>
  <c r="D17" i="2"/>
  <c r="E17" i="2" s="1"/>
  <c r="J17" i="2" s="1"/>
  <c r="K17" i="2" s="1"/>
  <c r="L17" i="2" s="1"/>
  <c r="D35" i="2" s="1"/>
  <c r="K35" i="2" s="1"/>
  <c r="I17" i="2"/>
  <c r="D18" i="2"/>
  <c r="E18" i="2" s="1"/>
  <c r="I18" i="2"/>
  <c r="D19" i="2"/>
  <c r="E19" i="2" s="1"/>
  <c r="I19" i="2"/>
  <c r="J19" i="2" s="1"/>
  <c r="K19" i="2" s="1"/>
  <c r="L19" i="2" s="1"/>
  <c r="B37" i="2" s="1"/>
  <c r="J37" i="2" s="1"/>
  <c r="D20" i="2"/>
  <c r="E20" i="2"/>
  <c r="I20" i="2"/>
  <c r="J20" i="2" s="1"/>
  <c r="K20" i="2" s="1"/>
  <c r="L20" i="2" s="1"/>
  <c r="D38" i="2" s="1"/>
  <c r="K38" i="2" s="1"/>
  <c r="D21" i="2"/>
  <c r="E21" i="2" s="1"/>
  <c r="J21" i="2" s="1"/>
  <c r="K21" i="2" s="1"/>
  <c r="L21" i="2" s="1"/>
  <c r="D39" i="2" s="1"/>
  <c r="K39" i="2" s="1"/>
  <c r="I21" i="2"/>
  <c r="I26" i="2" s="1"/>
  <c r="D22" i="2"/>
  <c r="E22" i="2" s="1"/>
  <c r="I22" i="2"/>
  <c r="D23" i="2"/>
  <c r="E23" i="2" s="1"/>
  <c r="I23" i="2"/>
  <c r="J23" i="2" s="1"/>
  <c r="K23" i="2" s="1"/>
  <c r="L23" i="2" s="1"/>
  <c r="D41" i="2" s="1"/>
  <c r="K41" i="2" s="1"/>
  <c r="A30" i="2"/>
  <c r="D30" i="2"/>
  <c r="K30" i="2"/>
  <c r="A31" i="2"/>
  <c r="D31" i="2"/>
  <c r="K31" i="2"/>
  <c r="A32" i="2"/>
  <c r="D32" i="2"/>
  <c r="K32" i="2" s="1"/>
  <c r="A33" i="2"/>
  <c r="A34" i="2"/>
  <c r="D34" i="2"/>
  <c r="K34" i="2"/>
  <c r="A35" i="2"/>
  <c r="B35" i="2"/>
  <c r="J35" i="2"/>
  <c r="A36" i="2"/>
  <c r="B36" i="2"/>
  <c r="J36" i="2" s="1"/>
  <c r="A37" i="2"/>
  <c r="D37" i="2"/>
  <c r="K37" i="2" s="1"/>
  <c r="A38" i="2"/>
  <c r="B38" i="2"/>
  <c r="J38" i="2"/>
  <c r="A39" i="2"/>
  <c r="B39" i="2"/>
  <c r="J39" i="2"/>
  <c r="A40" i="2"/>
  <c r="B40" i="2"/>
  <c r="J40" i="2"/>
  <c r="A41" i="2"/>
  <c r="B41" i="2"/>
  <c r="J41" i="2"/>
  <c r="A42" i="2"/>
  <c r="B42" i="2"/>
  <c r="J42" i="2" s="1"/>
  <c r="D42" i="2"/>
  <c r="K42" i="2"/>
  <c r="A43" i="2"/>
  <c r="B43" i="2"/>
  <c r="D43" i="2"/>
  <c r="J43" i="2"/>
  <c r="K43" i="2"/>
  <c r="G44" i="2"/>
  <c r="H44" i="2"/>
  <c r="I44" i="2" s="1"/>
  <c r="E65" i="2"/>
  <c r="D76" i="2"/>
  <c r="D79" i="2"/>
  <c r="E79" i="2"/>
  <c r="D101" i="2"/>
  <c r="D65" i="2" s="1"/>
  <c r="E101" i="2"/>
  <c r="D107" i="2"/>
  <c r="E107" i="2"/>
  <c r="D110" i="2"/>
  <c r="E110" i="2"/>
  <c r="C106" i="2" s="1"/>
  <c r="E112" i="2"/>
  <c r="E76" i="2" s="1"/>
  <c r="E113" i="2"/>
  <c r="D115" i="2"/>
  <c r="E115" i="2"/>
  <c r="J22" i="2" l="1"/>
  <c r="K22" i="2" s="1"/>
  <c r="L22" i="2" s="1"/>
  <c r="D40" i="2" s="1"/>
  <c r="K40" i="2" s="1"/>
  <c r="J15" i="2"/>
  <c r="K15" i="2" s="1"/>
  <c r="L15" i="2" s="1"/>
  <c r="J18" i="2"/>
  <c r="K18" i="2" s="1"/>
  <c r="L18" i="2" s="1"/>
  <c r="D36" i="2" s="1"/>
  <c r="K36" i="2" s="1"/>
  <c r="K12" i="2"/>
  <c r="D33" i="2"/>
  <c r="K33" i="2" s="1"/>
  <c r="K44" i="2" s="1"/>
  <c r="G51" i="2" s="1"/>
  <c r="B33" i="2"/>
  <c r="J33" i="2" s="1"/>
  <c r="D44" i="2" l="1"/>
  <c r="C113" i="2" s="1"/>
  <c r="C79" i="2" s="1"/>
  <c r="K26" i="2"/>
  <c r="L12" i="2"/>
  <c r="J26" i="2"/>
  <c r="L26" i="2" l="1"/>
  <c r="B30" i="2"/>
  <c r="J30" i="2" l="1"/>
  <c r="J44" i="2" s="1"/>
  <c r="B44" i="2"/>
  <c r="C112" i="2" l="1"/>
  <c r="F44" i="2"/>
  <c r="L44" i="2"/>
  <c r="G50" i="2"/>
  <c r="C115" i="2" l="1"/>
  <c r="C76" i="2"/>
  <c r="C92" i="2"/>
  <c r="F49" i="2"/>
  <c r="C107" i="2" l="1"/>
  <c r="C110" i="2" s="1"/>
  <c r="C101" i="2"/>
  <c r="C65" i="2" s="1"/>
  <c r="B199" i="1" l="1"/>
  <c r="E199" i="1" s="1"/>
  <c r="B198" i="1"/>
  <c r="E198" i="1" s="1"/>
  <c r="B197" i="1"/>
  <c r="E197" i="1" s="1"/>
  <c r="B196" i="1"/>
  <c r="B195" i="1"/>
  <c r="E195" i="1" s="1"/>
  <c r="B194" i="1"/>
  <c r="B193" i="1"/>
  <c r="C193" i="1" s="1"/>
  <c r="B192" i="1"/>
  <c r="B191" i="1"/>
  <c r="B190" i="1"/>
  <c r="E190" i="1" s="1"/>
  <c r="B189" i="1"/>
  <c r="B188" i="1"/>
  <c r="B187" i="1"/>
  <c r="E187" i="1" s="1"/>
  <c r="B186" i="1"/>
  <c r="E186" i="1" s="1"/>
  <c r="B185" i="1"/>
  <c r="C185" i="1" s="1"/>
  <c r="B184" i="1"/>
  <c r="B183" i="1"/>
  <c r="B182" i="1"/>
  <c r="E182" i="1" s="1"/>
  <c r="B181" i="1"/>
  <c r="E181" i="1" s="1"/>
  <c r="B180" i="1"/>
  <c r="B179" i="1"/>
  <c r="E179" i="1" s="1"/>
  <c r="B178" i="1"/>
  <c r="E178" i="1" s="1"/>
  <c r="B177" i="1"/>
  <c r="B176" i="1"/>
  <c r="B175" i="1"/>
  <c r="B174" i="1"/>
  <c r="E174" i="1" s="1"/>
  <c r="B173" i="1"/>
  <c r="B172" i="1"/>
  <c r="B171" i="1"/>
  <c r="E171" i="1" s="1"/>
  <c r="B170" i="1"/>
  <c r="B169" i="1"/>
  <c r="C169" i="1" s="1"/>
  <c r="B168" i="1"/>
  <c r="B167" i="1"/>
  <c r="C167" i="1" s="1"/>
  <c r="B166" i="1"/>
  <c r="B165" i="1"/>
  <c r="E165" i="1" s="1"/>
  <c r="B164" i="1"/>
  <c r="B163" i="1"/>
  <c r="E163" i="1" s="1"/>
  <c r="B162" i="1"/>
  <c r="B161" i="1"/>
  <c r="C161" i="1" s="1"/>
  <c r="B160" i="1"/>
  <c r="B159" i="1"/>
  <c r="C159" i="1" s="1"/>
  <c r="B158" i="1"/>
  <c r="B157" i="1"/>
  <c r="E157" i="1" s="1"/>
  <c r="B156" i="1"/>
  <c r="B155" i="1"/>
  <c r="E155" i="1" s="1"/>
  <c r="B154" i="1"/>
  <c r="B153" i="1"/>
  <c r="B152" i="1"/>
  <c r="B151" i="1"/>
  <c r="C151" i="1" s="1"/>
  <c r="B150" i="1"/>
  <c r="B149" i="1"/>
  <c r="E149" i="1" s="1"/>
  <c r="B148" i="1"/>
  <c r="B147" i="1"/>
  <c r="E147" i="1" s="1"/>
  <c r="B146" i="1"/>
  <c r="B145" i="1"/>
  <c r="B144" i="1"/>
  <c r="B143" i="1"/>
  <c r="C143" i="1" s="1"/>
  <c r="B142" i="1"/>
  <c r="B141" i="1"/>
  <c r="E141" i="1" s="1"/>
  <c r="B140" i="1"/>
  <c r="B139" i="1"/>
  <c r="E139" i="1" s="1"/>
  <c r="B138" i="1"/>
  <c r="B137" i="1"/>
  <c r="B136" i="1"/>
  <c r="B135" i="1"/>
  <c r="C135" i="1" s="1"/>
  <c r="B134" i="1"/>
  <c r="B133" i="1"/>
  <c r="E133" i="1" s="1"/>
  <c r="B132" i="1"/>
  <c r="B131" i="1"/>
  <c r="E131" i="1" s="1"/>
  <c r="B130" i="1"/>
  <c r="B129" i="1"/>
  <c r="B128" i="1"/>
  <c r="B127" i="1"/>
  <c r="C127" i="1" s="1"/>
  <c r="B126" i="1"/>
  <c r="B125" i="1"/>
  <c r="E125" i="1" s="1"/>
  <c r="B124" i="1"/>
  <c r="B123" i="1"/>
  <c r="E123" i="1" s="1"/>
  <c r="B122" i="1"/>
  <c r="B121" i="1"/>
  <c r="B120" i="1"/>
  <c r="B119" i="1"/>
  <c r="C119" i="1" s="1"/>
  <c r="B118" i="1"/>
  <c r="B117" i="1"/>
  <c r="E117" i="1" s="1"/>
  <c r="B116" i="1"/>
  <c r="B115" i="1"/>
  <c r="E115" i="1" s="1"/>
  <c r="B114" i="1"/>
  <c r="B113" i="1"/>
  <c r="B112" i="1"/>
  <c r="B111" i="1"/>
  <c r="C111" i="1" s="1"/>
  <c r="B110" i="1"/>
  <c r="B109" i="1"/>
  <c r="B108" i="1"/>
  <c r="C108" i="1" s="1"/>
  <c r="B107" i="1"/>
  <c r="E107" i="1" s="1"/>
  <c r="B106" i="1"/>
  <c r="E106" i="1" s="1"/>
  <c r="J100" i="1"/>
  <c r="E100" i="1"/>
  <c r="F100" i="1" s="1"/>
  <c r="J99" i="1"/>
  <c r="E99" i="1"/>
  <c r="F99" i="1" s="1"/>
  <c r="J98" i="1"/>
  <c r="E98" i="1"/>
  <c r="F98" i="1" s="1"/>
  <c r="J97" i="1"/>
  <c r="E97" i="1"/>
  <c r="F97" i="1" s="1"/>
  <c r="J96" i="1"/>
  <c r="E96" i="1"/>
  <c r="F96" i="1" s="1"/>
  <c r="J95" i="1"/>
  <c r="E95" i="1"/>
  <c r="F95" i="1" s="1"/>
  <c r="J94" i="1"/>
  <c r="E94" i="1"/>
  <c r="F94" i="1" s="1"/>
  <c r="J93" i="1"/>
  <c r="E93" i="1"/>
  <c r="F93" i="1" s="1"/>
  <c r="J92" i="1"/>
  <c r="E92" i="1"/>
  <c r="F92" i="1" s="1"/>
  <c r="J91" i="1"/>
  <c r="E91" i="1"/>
  <c r="F91" i="1" s="1"/>
  <c r="J90" i="1"/>
  <c r="E90" i="1"/>
  <c r="F90" i="1" s="1"/>
  <c r="J89" i="1"/>
  <c r="E89" i="1"/>
  <c r="F89" i="1" s="1"/>
  <c r="J88" i="1"/>
  <c r="E88" i="1"/>
  <c r="F88" i="1" s="1"/>
  <c r="J87" i="1"/>
  <c r="E87" i="1"/>
  <c r="F87" i="1" s="1"/>
  <c r="K87" i="1" s="1"/>
  <c r="L87" i="1" s="1"/>
  <c r="M87" i="1" s="1"/>
  <c r="J86" i="1"/>
  <c r="E86" i="1"/>
  <c r="F86" i="1" s="1"/>
  <c r="J85" i="1"/>
  <c r="E85" i="1"/>
  <c r="F85" i="1" s="1"/>
  <c r="J84" i="1"/>
  <c r="E84" i="1"/>
  <c r="F84" i="1" s="1"/>
  <c r="J83" i="1"/>
  <c r="E83" i="1"/>
  <c r="F83" i="1" s="1"/>
  <c r="J82" i="1"/>
  <c r="E82" i="1"/>
  <c r="F82" i="1" s="1"/>
  <c r="J81" i="1"/>
  <c r="E81" i="1"/>
  <c r="F81" i="1" s="1"/>
  <c r="J80" i="1"/>
  <c r="E80" i="1"/>
  <c r="J79" i="1"/>
  <c r="E79" i="1"/>
  <c r="F79" i="1" s="1"/>
  <c r="J78" i="1"/>
  <c r="E78" i="1"/>
  <c r="F78" i="1" s="1"/>
  <c r="J77" i="1"/>
  <c r="E77" i="1"/>
  <c r="F77" i="1" s="1"/>
  <c r="J76" i="1"/>
  <c r="E76" i="1"/>
  <c r="F76" i="1" s="1"/>
  <c r="J75" i="1"/>
  <c r="E75" i="1"/>
  <c r="F75" i="1" s="1"/>
  <c r="J74" i="1"/>
  <c r="E74" i="1"/>
  <c r="F74" i="1" s="1"/>
  <c r="J73" i="1"/>
  <c r="E73" i="1"/>
  <c r="F73" i="1" s="1"/>
  <c r="J72" i="1"/>
  <c r="E72" i="1"/>
  <c r="F72" i="1" s="1"/>
  <c r="J71" i="1"/>
  <c r="E71" i="1"/>
  <c r="F71" i="1" s="1"/>
  <c r="J70" i="1"/>
  <c r="E70" i="1"/>
  <c r="F70" i="1" s="1"/>
  <c r="J69" i="1"/>
  <c r="E69" i="1"/>
  <c r="F69" i="1" s="1"/>
  <c r="J68" i="1"/>
  <c r="E68" i="1"/>
  <c r="F68" i="1" s="1"/>
  <c r="J67" i="1"/>
  <c r="E67" i="1"/>
  <c r="F67" i="1" s="1"/>
  <c r="K67" i="1" s="1"/>
  <c r="L67" i="1" s="1"/>
  <c r="M67" i="1" s="1"/>
  <c r="J66" i="1"/>
  <c r="E66" i="1"/>
  <c r="F66" i="1" s="1"/>
  <c r="J65" i="1"/>
  <c r="E65" i="1"/>
  <c r="F65" i="1" s="1"/>
  <c r="J64" i="1"/>
  <c r="E64" i="1"/>
  <c r="F64" i="1" s="1"/>
  <c r="K64" i="1" s="1"/>
  <c r="L64" i="1" s="1"/>
  <c r="M64" i="1" s="1"/>
  <c r="J63" i="1"/>
  <c r="E63" i="1"/>
  <c r="F63" i="1" s="1"/>
  <c r="K63" i="1" s="1"/>
  <c r="L63" i="1" s="1"/>
  <c r="M63" i="1" s="1"/>
  <c r="J62" i="1"/>
  <c r="E62" i="1"/>
  <c r="F62" i="1" s="1"/>
  <c r="J61" i="1"/>
  <c r="E61" i="1"/>
  <c r="F61" i="1" s="1"/>
  <c r="J60" i="1"/>
  <c r="E60" i="1"/>
  <c r="F60" i="1" s="1"/>
  <c r="K60" i="1" s="1"/>
  <c r="L60" i="1" s="1"/>
  <c r="M60" i="1" s="1"/>
  <c r="J59" i="1"/>
  <c r="E59" i="1"/>
  <c r="J58" i="1"/>
  <c r="E58" i="1"/>
  <c r="F58" i="1" s="1"/>
  <c r="J57" i="1"/>
  <c r="E57" i="1"/>
  <c r="J56" i="1"/>
  <c r="E56" i="1"/>
  <c r="J55" i="1"/>
  <c r="E55" i="1"/>
  <c r="F55" i="1" s="1"/>
  <c r="K55" i="1" s="1"/>
  <c r="L55" i="1" s="1"/>
  <c r="M55" i="1" s="1"/>
  <c r="J54" i="1"/>
  <c r="E54" i="1"/>
  <c r="F54" i="1" s="1"/>
  <c r="J53" i="1"/>
  <c r="E53" i="1"/>
  <c r="F53" i="1" s="1"/>
  <c r="K53" i="1" s="1"/>
  <c r="L53" i="1" s="1"/>
  <c r="M53" i="1" s="1"/>
  <c r="J52" i="1"/>
  <c r="E52" i="1"/>
  <c r="F52" i="1" s="1"/>
  <c r="J51" i="1"/>
  <c r="E51" i="1"/>
  <c r="F51" i="1" s="1"/>
  <c r="J50" i="1"/>
  <c r="E50" i="1"/>
  <c r="F50" i="1" s="1"/>
  <c r="J49" i="1"/>
  <c r="E49" i="1"/>
  <c r="F49" i="1" s="1"/>
  <c r="K49" i="1" s="1"/>
  <c r="L49" i="1" s="1"/>
  <c r="M49" i="1" s="1"/>
  <c r="J48" i="1"/>
  <c r="E48" i="1"/>
  <c r="F48" i="1" s="1"/>
  <c r="J47" i="1"/>
  <c r="E47" i="1"/>
  <c r="F47" i="1" s="1"/>
  <c r="J46" i="1"/>
  <c r="E46" i="1"/>
  <c r="F46" i="1" s="1"/>
  <c r="J45" i="1"/>
  <c r="E45" i="1"/>
  <c r="F45" i="1" s="1"/>
  <c r="J44" i="1"/>
  <c r="E44" i="1"/>
  <c r="F44" i="1" s="1"/>
  <c r="J43" i="1"/>
  <c r="E43" i="1"/>
  <c r="F43" i="1" s="1"/>
  <c r="J42" i="1"/>
  <c r="E42" i="1"/>
  <c r="F42" i="1" s="1"/>
  <c r="J41" i="1"/>
  <c r="E41" i="1"/>
  <c r="F41" i="1" s="1"/>
  <c r="J40" i="1"/>
  <c r="E40" i="1"/>
  <c r="F40" i="1" s="1"/>
  <c r="J39" i="1"/>
  <c r="E39" i="1"/>
  <c r="F39" i="1" s="1"/>
  <c r="J38" i="1"/>
  <c r="E38" i="1"/>
  <c r="F38" i="1" s="1"/>
  <c r="J37" i="1"/>
  <c r="E37" i="1"/>
  <c r="F37" i="1" s="1"/>
  <c r="J36" i="1"/>
  <c r="E36" i="1"/>
  <c r="F36" i="1" s="1"/>
  <c r="J35" i="1"/>
  <c r="E35" i="1"/>
  <c r="F35" i="1" s="1"/>
  <c r="K35" i="1" s="1"/>
  <c r="L35" i="1" s="1"/>
  <c r="M35" i="1" s="1"/>
  <c r="J34" i="1"/>
  <c r="E34" i="1"/>
  <c r="F34" i="1" s="1"/>
  <c r="J33" i="1"/>
  <c r="E33" i="1"/>
  <c r="F33" i="1" s="1"/>
  <c r="J32" i="1"/>
  <c r="E32" i="1"/>
  <c r="F32" i="1" s="1"/>
  <c r="K32" i="1" s="1"/>
  <c r="L32" i="1" s="1"/>
  <c r="M32" i="1" s="1"/>
  <c r="J31" i="1"/>
  <c r="E31" i="1"/>
  <c r="F31" i="1" s="1"/>
  <c r="J30" i="1"/>
  <c r="E30" i="1"/>
  <c r="F30" i="1" s="1"/>
  <c r="J29" i="1"/>
  <c r="E29" i="1"/>
  <c r="J28" i="1"/>
  <c r="E28" i="1"/>
  <c r="F28" i="1" s="1"/>
  <c r="J27" i="1"/>
  <c r="E27" i="1"/>
  <c r="F27" i="1" s="1"/>
  <c r="K27" i="1" s="1"/>
  <c r="L27" i="1" s="1"/>
  <c r="M27" i="1" s="1"/>
  <c r="J26" i="1"/>
  <c r="E26" i="1"/>
  <c r="F26" i="1" s="1"/>
  <c r="J25" i="1"/>
  <c r="E25" i="1"/>
  <c r="F25" i="1" s="1"/>
  <c r="K25" i="1" s="1"/>
  <c r="L25" i="1" s="1"/>
  <c r="M25" i="1" s="1"/>
  <c r="J24" i="1"/>
  <c r="E24" i="1"/>
  <c r="F24" i="1" s="1"/>
  <c r="J23" i="1"/>
  <c r="E23" i="1"/>
  <c r="F23" i="1" s="1"/>
  <c r="J22" i="1"/>
  <c r="E22" i="1"/>
  <c r="F22" i="1" s="1"/>
  <c r="J21" i="1"/>
  <c r="E21" i="1"/>
  <c r="F21" i="1" s="1"/>
  <c r="J20" i="1"/>
  <c r="E20" i="1"/>
  <c r="F20" i="1" s="1"/>
  <c r="J19" i="1"/>
  <c r="E19" i="1"/>
  <c r="F19" i="1" s="1"/>
  <c r="J18" i="1"/>
  <c r="E18" i="1"/>
  <c r="F18" i="1" s="1"/>
  <c r="J17" i="1"/>
  <c r="E17" i="1"/>
  <c r="F17" i="1" s="1"/>
  <c r="J16" i="1"/>
  <c r="E16" i="1"/>
  <c r="F16" i="1" s="1"/>
  <c r="J15" i="1"/>
  <c r="E15" i="1"/>
  <c r="F15" i="1" s="1"/>
  <c r="J14" i="1"/>
  <c r="E14" i="1"/>
  <c r="F14" i="1" s="1"/>
  <c r="J13" i="1"/>
  <c r="E13" i="1"/>
  <c r="F13" i="1" s="1"/>
  <c r="J12" i="1"/>
  <c r="E12" i="1"/>
  <c r="F12" i="1" s="1"/>
  <c r="J11" i="1"/>
  <c r="E11" i="1"/>
  <c r="F11" i="1" s="1"/>
  <c r="J10" i="1"/>
  <c r="E10" i="1"/>
  <c r="F10" i="1" s="1"/>
  <c r="J9" i="1"/>
  <c r="E9" i="1"/>
  <c r="F9" i="1" s="1"/>
  <c r="J8" i="1"/>
  <c r="E8" i="1"/>
  <c r="F8" i="1" s="1"/>
  <c r="K8" i="1" l="1"/>
  <c r="K24" i="1"/>
  <c r="L24" i="1" s="1"/>
  <c r="M24" i="1" s="1"/>
  <c r="K92" i="1"/>
  <c r="L92" i="1" s="1"/>
  <c r="M92" i="1" s="1"/>
  <c r="E109" i="1"/>
  <c r="C109" i="1"/>
  <c r="E110" i="1"/>
  <c r="C110" i="1"/>
  <c r="C113" i="1"/>
  <c r="E113" i="1"/>
  <c r="E114" i="1"/>
  <c r="C114" i="1"/>
  <c r="E116" i="1"/>
  <c r="C116" i="1"/>
  <c r="E118" i="1"/>
  <c r="C118" i="1"/>
  <c r="C121" i="1"/>
  <c r="E121" i="1"/>
  <c r="E122" i="1"/>
  <c r="C122" i="1"/>
  <c r="E124" i="1"/>
  <c r="C124" i="1"/>
  <c r="E126" i="1"/>
  <c r="C126" i="1"/>
  <c r="C129" i="1"/>
  <c r="E129" i="1"/>
  <c r="E130" i="1"/>
  <c r="C130" i="1"/>
  <c r="E132" i="1"/>
  <c r="C132" i="1"/>
  <c r="E134" i="1"/>
  <c r="C134" i="1"/>
  <c r="C137" i="1"/>
  <c r="E137" i="1"/>
  <c r="E138" i="1"/>
  <c r="C138" i="1"/>
  <c r="E140" i="1"/>
  <c r="C140" i="1"/>
  <c r="E142" i="1"/>
  <c r="C142" i="1"/>
  <c r="C145" i="1"/>
  <c r="E145" i="1"/>
  <c r="E146" i="1"/>
  <c r="C146" i="1"/>
  <c r="E148" i="1"/>
  <c r="C148" i="1"/>
  <c r="E150" i="1"/>
  <c r="C150" i="1"/>
  <c r="C153" i="1"/>
  <c r="E153" i="1"/>
  <c r="E154" i="1"/>
  <c r="C154" i="1"/>
  <c r="E156" i="1"/>
  <c r="C156" i="1"/>
  <c r="E158" i="1"/>
  <c r="C158" i="1"/>
  <c r="E162" i="1"/>
  <c r="C162" i="1"/>
  <c r="C164" i="1"/>
  <c r="E164" i="1"/>
  <c r="E166" i="1"/>
  <c r="C166" i="1"/>
  <c r="E170" i="1"/>
  <c r="C170" i="1"/>
  <c r="C172" i="1"/>
  <c r="E172" i="1"/>
  <c r="E173" i="1"/>
  <c r="C173" i="1"/>
  <c r="E175" i="1"/>
  <c r="C175" i="1"/>
  <c r="C177" i="1"/>
  <c r="E177" i="1"/>
  <c r="E180" i="1"/>
  <c r="C180" i="1"/>
  <c r="E183" i="1"/>
  <c r="C183" i="1"/>
  <c r="E188" i="1"/>
  <c r="C188" i="1"/>
  <c r="E189" i="1"/>
  <c r="C189" i="1"/>
  <c r="C191" i="1"/>
  <c r="E191" i="1"/>
  <c r="C194" i="1"/>
  <c r="E194" i="1"/>
  <c r="C196" i="1"/>
  <c r="E196" i="1"/>
  <c r="K52" i="1"/>
  <c r="L52" i="1" s="1"/>
  <c r="M52" i="1" s="1"/>
  <c r="K76" i="1"/>
  <c r="L76" i="1" s="1"/>
  <c r="M76" i="1" s="1"/>
  <c r="K83" i="1"/>
  <c r="L83" i="1" s="1"/>
  <c r="M83" i="1" s="1"/>
  <c r="K100" i="1"/>
  <c r="L100" i="1" s="1"/>
  <c r="M100" i="1" s="1"/>
  <c r="E108" i="1"/>
  <c r="E159" i="1"/>
  <c r="E167" i="1"/>
  <c r="K20" i="1"/>
  <c r="L20" i="1" s="1"/>
  <c r="M20" i="1" s="1"/>
  <c r="C106" i="1"/>
  <c r="C117" i="1"/>
  <c r="C125" i="1"/>
  <c r="C133" i="1"/>
  <c r="C141" i="1"/>
  <c r="C149" i="1"/>
  <c r="C157" i="1"/>
  <c r="E161" i="1"/>
  <c r="E169" i="1"/>
  <c r="C197" i="1"/>
  <c r="K31" i="1"/>
  <c r="L31" i="1" s="1"/>
  <c r="M31" i="1" s="1"/>
  <c r="E185" i="1"/>
  <c r="K17" i="1"/>
  <c r="L17" i="1" s="1"/>
  <c r="M17" i="1" s="1"/>
  <c r="K21" i="1"/>
  <c r="L21" i="1" s="1"/>
  <c r="M21" i="1" s="1"/>
  <c r="K28" i="1"/>
  <c r="L28" i="1" s="1"/>
  <c r="M28" i="1" s="1"/>
  <c r="K71" i="1"/>
  <c r="L71" i="1" s="1"/>
  <c r="M71" i="1" s="1"/>
  <c r="C174" i="1"/>
  <c r="C178" i="1"/>
  <c r="C182" i="1"/>
  <c r="C186" i="1"/>
  <c r="C199" i="1"/>
  <c r="E111" i="1"/>
  <c r="E119" i="1"/>
  <c r="E127" i="1"/>
  <c r="E135" i="1"/>
  <c r="E143" i="1"/>
  <c r="E151" i="1"/>
  <c r="K97" i="1"/>
  <c r="L97" i="1" s="1"/>
  <c r="M97" i="1" s="1"/>
  <c r="K11" i="1"/>
  <c r="L11" i="1" s="1"/>
  <c r="M11" i="1" s="1"/>
  <c r="K14" i="1"/>
  <c r="L14" i="1" s="1"/>
  <c r="M14" i="1" s="1"/>
  <c r="K72" i="1"/>
  <c r="L72" i="1" s="1"/>
  <c r="M72" i="1" s="1"/>
  <c r="K13" i="1"/>
  <c r="L13" i="1" s="1"/>
  <c r="M13" i="1" s="1"/>
  <c r="K16" i="1"/>
  <c r="L16" i="1" s="1"/>
  <c r="M16" i="1" s="1"/>
  <c r="K40" i="1"/>
  <c r="L40" i="1" s="1"/>
  <c r="M40" i="1" s="1"/>
  <c r="K43" i="1"/>
  <c r="L43" i="1" s="1"/>
  <c r="M43" i="1" s="1"/>
  <c r="K84" i="1"/>
  <c r="L84" i="1" s="1"/>
  <c r="M84" i="1" s="1"/>
  <c r="K46" i="1"/>
  <c r="L46" i="1" s="1"/>
  <c r="M46" i="1" s="1"/>
  <c r="K9" i="1"/>
  <c r="L9" i="1" s="1"/>
  <c r="M9" i="1" s="1"/>
  <c r="K89" i="1"/>
  <c r="L89" i="1" s="1"/>
  <c r="M89" i="1" s="1"/>
  <c r="K15" i="1"/>
  <c r="L15" i="1" s="1"/>
  <c r="M15" i="1" s="1"/>
  <c r="K39" i="1"/>
  <c r="L39" i="1" s="1"/>
  <c r="M39" i="1" s="1"/>
  <c r="K45" i="1"/>
  <c r="L45" i="1" s="1"/>
  <c r="M45" i="1" s="1"/>
  <c r="K48" i="1"/>
  <c r="L48" i="1" s="1"/>
  <c r="M48" i="1" s="1"/>
  <c r="K91" i="1"/>
  <c r="L91" i="1" s="1"/>
  <c r="M91" i="1" s="1"/>
  <c r="K37" i="1"/>
  <c r="L37" i="1" s="1"/>
  <c r="M37" i="1" s="1"/>
  <c r="K65" i="1"/>
  <c r="L65" i="1" s="1"/>
  <c r="M65" i="1" s="1"/>
  <c r="K88" i="1"/>
  <c r="L88" i="1" s="1"/>
  <c r="M88" i="1" s="1"/>
  <c r="K68" i="1"/>
  <c r="L68" i="1" s="1"/>
  <c r="M68" i="1" s="1"/>
  <c r="K75" i="1"/>
  <c r="L75" i="1" s="1"/>
  <c r="M75" i="1" s="1"/>
  <c r="K85" i="1"/>
  <c r="L85" i="1" s="1"/>
  <c r="M85" i="1" s="1"/>
  <c r="K79" i="1"/>
  <c r="L79" i="1" s="1"/>
  <c r="M79" i="1" s="1"/>
  <c r="K41" i="1"/>
  <c r="L41" i="1" s="1"/>
  <c r="M41" i="1" s="1"/>
  <c r="K69" i="1"/>
  <c r="L69" i="1" s="1"/>
  <c r="M69" i="1" s="1"/>
  <c r="K44" i="1"/>
  <c r="L44" i="1" s="1"/>
  <c r="M44" i="1" s="1"/>
  <c r="K73" i="1"/>
  <c r="L73" i="1" s="1"/>
  <c r="M73" i="1" s="1"/>
  <c r="K23" i="1"/>
  <c r="L23" i="1" s="1"/>
  <c r="M23" i="1" s="1"/>
  <c r="K33" i="1"/>
  <c r="L33" i="1" s="1"/>
  <c r="M33" i="1" s="1"/>
  <c r="K51" i="1"/>
  <c r="L51" i="1" s="1"/>
  <c r="M51" i="1" s="1"/>
  <c r="F57" i="1"/>
  <c r="K57" i="1" s="1"/>
  <c r="L57" i="1" s="1"/>
  <c r="M57" i="1" s="1"/>
  <c r="K12" i="1"/>
  <c r="L12" i="1" s="1"/>
  <c r="M12" i="1" s="1"/>
  <c r="K47" i="1"/>
  <c r="L47" i="1" s="1"/>
  <c r="M47" i="1" s="1"/>
  <c r="J102" i="1"/>
  <c r="F29" i="1"/>
  <c r="K29" i="1" s="1"/>
  <c r="L29" i="1" s="1"/>
  <c r="M29" i="1" s="1"/>
  <c r="K18" i="1"/>
  <c r="L18" i="1" s="1"/>
  <c r="M18" i="1" s="1"/>
  <c r="K95" i="1"/>
  <c r="L95" i="1" s="1"/>
  <c r="M95" i="1" s="1"/>
  <c r="K19" i="1"/>
  <c r="L19" i="1" s="1"/>
  <c r="M19" i="1" s="1"/>
  <c r="K36" i="1"/>
  <c r="L36" i="1" s="1"/>
  <c r="M36" i="1" s="1"/>
  <c r="F80" i="1"/>
  <c r="K80" i="1" s="1"/>
  <c r="L80" i="1" s="1"/>
  <c r="M80" i="1" s="1"/>
  <c r="K22" i="1"/>
  <c r="L22" i="1" s="1"/>
  <c r="M22" i="1" s="1"/>
  <c r="K54" i="1"/>
  <c r="L54" i="1" s="1"/>
  <c r="M54" i="1" s="1"/>
  <c r="K10" i="1"/>
  <c r="L10" i="1" s="1"/>
  <c r="M10" i="1" s="1"/>
  <c r="K42" i="1"/>
  <c r="L42" i="1" s="1"/>
  <c r="M42" i="1" s="1"/>
  <c r="F56" i="1"/>
  <c r="K56" i="1" s="1"/>
  <c r="L56" i="1" s="1"/>
  <c r="M56" i="1" s="1"/>
  <c r="F59" i="1"/>
  <c r="K59" i="1" s="1"/>
  <c r="L59" i="1" s="1"/>
  <c r="M59" i="1" s="1"/>
  <c r="K82" i="1"/>
  <c r="L82" i="1" s="1"/>
  <c r="M82" i="1" s="1"/>
  <c r="E176" i="1"/>
  <c r="C176" i="1"/>
  <c r="K30" i="1"/>
  <c r="L30" i="1" s="1"/>
  <c r="M30" i="1" s="1"/>
  <c r="K62" i="1"/>
  <c r="L62" i="1" s="1"/>
  <c r="M62" i="1" s="1"/>
  <c r="K77" i="1"/>
  <c r="L77" i="1" s="1"/>
  <c r="M77" i="1" s="1"/>
  <c r="K93" i="1"/>
  <c r="L93" i="1" s="1"/>
  <c r="M93" i="1" s="1"/>
  <c r="K99" i="1"/>
  <c r="L99" i="1" s="1"/>
  <c r="M99" i="1" s="1"/>
  <c r="C165" i="1"/>
  <c r="E184" i="1"/>
  <c r="C184" i="1"/>
  <c r="E192" i="1"/>
  <c r="C192" i="1"/>
  <c r="K50" i="1"/>
  <c r="L50" i="1" s="1"/>
  <c r="M50" i="1" s="1"/>
  <c r="K70" i="1"/>
  <c r="L70" i="1" s="1"/>
  <c r="M70" i="1" s="1"/>
  <c r="K86" i="1"/>
  <c r="L86" i="1" s="1"/>
  <c r="M86" i="1" s="1"/>
  <c r="K38" i="1"/>
  <c r="L38" i="1" s="1"/>
  <c r="M38" i="1" s="1"/>
  <c r="K81" i="1"/>
  <c r="L81" i="1" s="1"/>
  <c r="M81" i="1" s="1"/>
  <c r="C181" i="1"/>
  <c r="K26" i="1"/>
  <c r="L26" i="1" s="1"/>
  <c r="M26" i="1" s="1"/>
  <c r="K58" i="1"/>
  <c r="L58" i="1" s="1"/>
  <c r="M58" i="1" s="1"/>
  <c r="K61" i="1"/>
  <c r="L61" i="1" s="1"/>
  <c r="M61" i="1" s="1"/>
  <c r="K74" i="1"/>
  <c r="L74" i="1" s="1"/>
  <c r="M74" i="1" s="1"/>
  <c r="K90" i="1"/>
  <c r="L90" i="1" s="1"/>
  <c r="M90" i="1" s="1"/>
  <c r="E112" i="1"/>
  <c r="C112" i="1"/>
  <c r="E120" i="1"/>
  <c r="C120" i="1"/>
  <c r="E128" i="1"/>
  <c r="C128" i="1"/>
  <c r="E136" i="1"/>
  <c r="C136" i="1"/>
  <c r="E144" i="1"/>
  <c r="C144" i="1"/>
  <c r="E152" i="1"/>
  <c r="C152" i="1"/>
  <c r="K34" i="1"/>
  <c r="L34" i="1" s="1"/>
  <c r="M34" i="1" s="1"/>
  <c r="K66" i="1"/>
  <c r="L66" i="1" s="1"/>
  <c r="M66" i="1" s="1"/>
  <c r="K78" i="1"/>
  <c r="L78" i="1" s="1"/>
  <c r="M78" i="1" s="1"/>
  <c r="K94" i="1"/>
  <c r="L94" i="1" s="1"/>
  <c r="M94" i="1" s="1"/>
  <c r="K98" i="1"/>
  <c r="L98" i="1" s="1"/>
  <c r="M98" i="1" s="1"/>
  <c r="E160" i="1"/>
  <c r="C160" i="1"/>
  <c r="K96" i="1"/>
  <c r="L96" i="1" s="1"/>
  <c r="M96" i="1" s="1"/>
  <c r="E168" i="1"/>
  <c r="C168" i="1"/>
  <c r="E193" i="1"/>
  <c r="C107" i="1"/>
  <c r="C115" i="1"/>
  <c r="C123" i="1"/>
  <c r="C131" i="1"/>
  <c r="C139" i="1"/>
  <c r="C147" i="1"/>
  <c r="C155" i="1"/>
  <c r="C163" i="1"/>
  <c r="C171" i="1"/>
  <c r="C179" i="1"/>
  <c r="C187" i="1"/>
  <c r="C195" i="1"/>
  <c r="C190" i="1"/>
  <c r="C198" i="1"/>
  <c r="E200" i="1" l="1"/>
  <c r="H5" i="1" s="1"/>
  <c r="C200" i="1"/>
  <c r="K102" i="1"/>
  <c r="L8" i="1"/>
  <c r="G200" i="1" l="1"/>
  <c r="H4" i="1"/>
  <c r="L102" i="1"/>
  <c r="M8" i="1"/>
  <c r="M102" i="1" s="1"/>
  <c r="I200" i="1" l="1"/>
  <c r="J200"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Jackie Field</author>
  </authors>
  <commentList>
    <comment ref="C4" authorId="0" shapeId="0" xr:uid="{D5135793-6992-4D78-9770-6346B11D5AD4}">
      <text>
        <r>
          <rPr>
            <sz val="9"/>
            <color indexed="81"/>
            <rFont val="Tahoma"/>
            <family val="2"/>
          </rPr>
          <t>End of school financial year</t>
        </r>
      </text>
    </comment>
    <comment ref="C5" authorId="0" shapeId="0" xr:uid="{561F8F96-913B-49D0-844D-6BA768921918}">
      <text>
        <r>
          <rPr>
            <sz val="9"/>
            <color indexed="81"/>
            <rFont val="Tahoma"/>
            <family val="2"/>
          </rPr>
          <t>Average inflation can be obtained from RBNZ website here:
https://www.rbnz.govt.nz/monetary-policy/inflation-calculator</t>
        </r>
      </text>
    </comment>
    <comment ref="B7" authorId="0" shapeId="0" xr:uid="{5E7649DB-2288-4B73-A247-5E16CC992E4D}">
      <text>
        <r>
          <rPr>
            <sz val="9"/>
            <color indexed="81"/>
            <rFont val="Tahoma"/>
            <family val="2"/>
          </rPr>
          <t>This is the name of the project to a level that is separately identifiable such as school block or building.</t>
        </r>
      </text>
    </comment>
    <comment ref="C7" authorId="0" shapeId="0" xr:uid="{915200BA-4A2D-4906-B6FC-1DD05799CDA2}">
      <text>
        <r>
          <rPr>
            <sz val="9"/>
            <color indexed="81"/>
            <rFont val="Tahoma"/>
            <family val="2"/>
          </rPr>
          <t>This is the last year that the work was completed.</t>
        </r>
      </text>
    </comment>
    <comment ref="D7" authorId="0" shapeId="0" xr:uid="{3FAD4F43-38F4-4AE6-AC29-7F5E75AB3537}">
      <text>
        <r>
          <rPr>
            <sz val="9"/>
            <color indexed="81"/>
            <rFont val="Tahoma"/>
            <family val="2"/>
          </rPr>
          <t xml:space="preserve">This is when the work is expected to be completed next.
</t>
        </r>
        <r>
          <rPr>
            <b/>
            <sz val="9"/>
            <color indexed="81"/>
            <rFont val="Tahoma"/>
            <family val="2"/>
          </rPr>
          <t>Note: This cannot be less than current year.</t>
        </r>
      </text>
    </comment>
    <comment ref="E7" authorId="0" shapeId="0" xr:uid="{D78D72E3-67B6-4EA4-96D6-29A60C124317}">
      <text>
        <r>
          <rPr>
            <b/>
            <sz val="9"/>
            <color indexed="81"/>
            <rFont val="Tahoma"/>
            <family val="2"/>
          </rPr>
          <t>Calculation</t>
        </r>
        <r>
          <rPr>
            <sz val="9"/>
            <color indexed="81"/>
            <rFont val="Tahoma"/>
            <family val="2"/>
          </rPr>
          <t>: Next year expected - Year last completed.
Identifies number of years between the work being completed.</t>
        </r>
      </text>
    </comment>
    <comment ref="F7" authorId="0" shapeId="0" xr:uid="{76709198-0090-4F7A-9685-B29AE3CF13D3}">
      <text>
        <r>
          <rPr>
            <b/>
            <sz val="9"/>
            <color indexed="81"/>
            <rFont val="Tahoma"/>
            <family val="2"/>
          </rPr>
          <t xml:space="preserve">Calculation: </t>
        </r>
        <r>
          <rPr>
            <sz val="9"/>
            <color indexed="81"/>
            <rFont val="Tahoma"/>
            <family val="2"/>
          </rPr>
          <t>Year of calculation - Year last completed.
Number of years between the year of calculation and the year last completed.</t>
        </r>
      </text>
    </comment>
    <comment ref="G7" authorId="0" shapeId="0" xr:uid="{BDC4139E-F938-4570-8368-745B373C7BC4}">
      <text>
        <r>
          <rPr>
            <sz val="9"/>
            <color indexed="81"/>
            <rFont val="Tahoma"/>
            <family val="2"/>
          </rPr>
          <t>Estimated m2 for paint job, based on Ministry Property Portal
https://property.education.govt.nz/spg</t>
        </r>
      </text>
    </comment>
    <comment ref="H7" authorId="0" shapeId="0" xr:uid="{B23A9EB4-C7FA-48A6-BA70-E04D0FE1294C}">
      <text>
        <r>
          <rPr>
            <sz val="9"/>
            <color indexed="81"/>
            <rFont val="Tahoma"/>
            <family val="2"/>
          </rPr>
          <t>Estimated cost per m2 painted. This should be based on either a recently completed piece of work or a valid quote from painter.</t>
        </r>
      </text>
    </comment>
    <comment ref="I7" authorId="0" shapeId="0" xr:uid="{5B9C5988-7564-442A-865F-9CEAE1C87B72}">
      <text>
        <r>
          <rPr>
            <sz val="9"/>
            <color indexed="81"/>
            <rFont val="Tahoma"/>
            <family val="2"/>
          </rPr>
          <t>Expected cost based on previous contracts, invoices for work completed or quotes received.</t>
        </r>
      </text>
    </comment>
    <comment ref="J7" authorId="0" shapeId="0" xr:uid="{DCF3E14B-4A22-4DFC-9960-E1EDBABEFB3C}">
      <text>
        <r>
          <rPr>
            <b/>
            <sz val="9"/>
            <color indexed="81"/>
            <rFont val="Tahoma"/>
            <family val="2"/>
          </rPr>
          <t>Calculation:</t>
        </r>
        <r>
          <rPr>
            <sz val="9"/>
            <color indexed="81"/>
            <rFont val="Tahoma"/>
            <family val="2"/>
          </rPr>
          <t xml:space="preserve"> Greater of  maximum cost of project or calculated m2 x cost per m2.</t>
        </r>
      </text>
    </comment>
    <comment ref="K7" authorId="0" shapeId="0" xr:uid="{61CBFD8A-6AC4-4BA9-9F8D-DE11C986A0C5}">
      <text>
        <r>
          <rPr>
            <b/>
            <sz val="9"/>
            <color indexed="81"/>
            <rFont val="Tahoma"/>
            <family val="2"/>
          </rPr>
          <t>Calculation:</t>
        </r>
        <r>
          <rPr>
            <sz val="9"/>
            <color indexed="81"/>
            <rFont val="Tahoma"/>
            <family val="2"/>
          </rPr>
          <t xml:space="preserve"> Estimated cost per cycle ($) x inflation adjusted for the number of years remaining until paint job is completed.
This calculation takes the estimated cost as at current time and projects the cost in the future using the inflation rate.</t>
        </r>
      </text>
    </comment>
    <comment ref="L7" authorId="0" shapeId="0" xr:uid="{9B45005E-DC9D-417B-B745-DFE8E9550519}">
      <text>
        <r>
          <rPr>
            <b/>
            <sz val="9"/>
            <color indexed="81"/>
            <rFont val="Tahoma"/>
            <family val="2"/>
          </rPr>
          <t xml:space="preserve">Calculation: </t>
        </r>
        <r>
          <rPr>
            <sz val="9"/>
            <color indexed="81"/>
            <rFont val="Tahoma"/>
            <family val="2"/>
          </rPr>
          <t>Inflation adjusted estimated cost ($) / Cycle (years)
Represents the annual accrual for the cyclical maintenance.</t>
        </r>
      </text>
    </comment>
    <comment ref="M7" authorId="0" shapeId="0" xr:uid="{6FF68A2C-AFC3-45F2-B634-7761412032AD}">
      <text>
        <r>
          <rPr>
            <b/>
            <sz val="9"/>
            <color indexed="81"/>
            <rFont val="Tahoma"/>
            <family val="2"/>
          </rPr>
          <t>Calculation:</t>
        </r>
        <r>
          <rPr>
            <sz val="9"/>
            <color indexed="81"/>
            <rFont val="Tahoma"/>
            <family val="2"/>
          </rPr>
          <t xml:space="preserve"> Estimated annual cost ($) * Cycle (years)
This represents the total provision to be recognised in the financial accounts for the current year.</t>
        </r>
      </text>
    </comment>
    <comment ref="O7" authorId="0" shapeId="0" xr:uid="{20529059-3AF3-4791-AE81-8CB9DB304043}">
      <text>
        <r>
          <rPr>
            <sz val="9"/>
            <color indexed="81"/>
            <rFont val="Tahoma"/>
            <family val="2"/>
          </rPr>
          <t xml:space="preserve">Provide additional details here to give comfort on calculation. E.g. references to invoices, quotes etc. </t>
        </r>
      </text>
    </comment>
    <comment ref="B105" authorId="0" shapeId="0" xr:uid="{60B8F997-B18A-48C8-A518-CBF9773BD117}">
      <text>
        <r>
          <rPr>
            <sz val="9"/>
            <color indexed="81"/>
            <rFont val="Tahoma"/>
            <family val="2"/>
          </rPr>
          <t>This cell is linked to above, if it does not align you can overwrite these cells.</t>
        </r>
      </text>
    </comment>
    <comment ref="C105" authorId="0" shapeId="0" xr:uid="{893B48D5-83B2-4360-B941-872E9CCA2D2A}">
      <text>
        <r>
          <rPr>
            <b/>
            <sz val="9"/>
            <color indexed="81"/>
            <rFont val="Tahoma"/>
            <family val="2"/>
          </rPr>
          <t xml:space="preserve">Calculation: </t>
        </r>
        <r>
          <rPr>
            <sz val="9"/>
            <color indexed="81"/>
            <rFont val="Tahoma"/>
            <family val="2"/>
          </rPr>
          <t>Refers to table above and reviews the year next expected to determine if it will occur in the next 12 months or not.</t>
        </r>
      </text>
    </comment>
    <comment ref="E105" authorId="0" shapeId="0" xr:uid="{58F34EE6-EC1D-4981-B6BC-484F8E461B17}">
      <text>
        <r>
          <rPr>
            <b/>
            <sz val="9"/>
            <color indexed="81"/>
            <rFont val="Tahoma"/>
            <family val="2"/>
          </rPr>
          <t>Calculation:</t>
        </r>
        <r>
          <rPr>
            <sz val="9"/>
            <color indexed="81"/>
            <rFont val="Tahoma"/>
            <family val="2"/>
          </rPr>
          <t xml:space="preserve"> Refers to the table above and sums the amount due after 12 months.
</t>
        </r>
      </text>
    </comment>
    <comment ref="J200" authorId="0" shapeId="0" xr:uid="{5ED74B37-678B-4536-8D9A-E80EFE0255A3}">
      <text>
        <r>
          <rPr>
            <sz val="9"/>
            <color indexed="81"/>
            <rFont val="Tahoma"/>
            <family val="2"/>
          </rPr>
          <t>If "error please check" comes up. Check the following:
- Year of calculation - this should be the year you are doing the accounts (i.e. if doing in 2022 for 2021 then it should be 2021)
- Cyclical maintenance project must have a unique title for each row/project
- Year last completed must be before the year you are completing (i.e. it can't be 2022 if completing calculation for 2021)
- Year next expected can't be before the year you are currently completing (i.e. 2022). 
- You need to have used at least one method of calculating cost.</t>
        </r>
      </text>
    </comment>
  </commentList>
</comments>
</file>

<file path=xl/sharedStrings.xml><?xml version="1.0" encoding="utf-8"?>
<sst xmlns="http://schemas.openxmlformats.org/spreadsheetml/2006/main" count="147" uniqueCount="103">
  <si>
    <t xml:space="preserve">Cyclical Maintenance Provision </t>
  </si>
  <si>
    <t>All heading cells contain explanatory notes please hover over the cell to show the relevant note, or alternatively to show all notes go to Review: Notes: Show all notes</t>
  </si>
  <si>
    <t>Year of calculation</t>
  </si>
  <si>
    <t>Current (due within 1 year)</t>
  </si>
  <si>
    <t>Inflation Rate</t>
  </si>
  <si>
    <t>Non-Current (due after 1 year)</t>
  </si>
  <si>
    <t>Cyclical maintenance project</t>
  </si>
  <si>
    <t>Year last completed</t>
  </si>
  <si>
    <t>Year next expected</t>
  </si>
  <si>
    <t>Cycle (years)</t>
  </si>
  <si>
    <t>Years since last completed</t>
  </si>
  <si>
    <r>
      <t>Paint (m</t>
    </r>
    <r>
      <rPr>
        <b/>
        <vertAlign val="superscript"/>
        <sz val="11"/>
        <color theme="0"/>
        <rFont val="Calibri"/>
        <family val="2"/>
        <scheme val="minor"/>
      </rPr>
      <t>2</t>
    </r>
    <r>
      <rPr>
        <b/>
        <sz val="11"/>
        <color theme="0"/>
        <rFont val="Calibri"/>
        <family val="2"/>
        <scheme val="minor"/>
      </rPr>
      <t>)</t>
    </r>
  </si>
  <si>
    <r>
      <t>Paint (m</t>
    </r>
    <r>
      <rPr>
        <b/>
        <vertAlign val="superscript"/>
        <sz val="11"/>
        <color theme="0"/>
        <rFont val="Calibri"/>
        <family val="2"/>
        <scheme val="minor"/>
      </rPr>
      <t>2</t>
    </r>
    <r>
      <rPr>
        <b/>
        <sz val="11"/>
        <color theme="0"/>
        <rFont val="Calibri"/>
        <family val="2"/>
        <scheme val="minor"/>
      </rPr>
      <t>) Cost ($)</t>
    </r>
  </si>
  <si>
    <t>Estimated cost of project ($)</t>
  </si>
  <si>
    <t>Estimated cost per cycle ($)</t>
  </si>
  <si>
    <t>Inflation adjusted estimated cost ($)</t>
  </si>
  <si>
    <t>Estimated annual cost ($)</t>
  </si>
  <si>
    <t>Cyclical maintenance provision ($)</t>
  </si>
  <si>
    <t>Total cost based on:</t>
  </si>
  <si>
    <t>Total</t>
  </si>
  <si>
    <t>Current ($) [Due within 1 year]</t>
  </si>
  <si>
    <t>Non-Current ($) [Due after 1 year]</t>
  </si>
  <si>
    <t>To be filled out by the preparer and/or the 10YPP Consultant</t>
  </si>
  <si>
    <t>This section is required when the Cyclical Maintenance Plan is being created as part of the 10YPP process.</t>
  </si>
  <si>
    <t>Cyclical Maintenace Plan Prepared by:</t>
  </si>
  <si>
    <t xml:space="preserve">On behalf of </t>
  </si>
  <si>
    <t>Name of Preparer</t>
  </si>
  <si>
    <t>10YPP Consultacy/ Company name</t>
  </si>
  <si>
    <t xml:space="preserve">Company Name of Preparer </t>
  </si>
  <si>
    <t xml:space="preserve">Cyclical Maintenance Plan Approved by: </t>
  </si>
  <si>
    <t>Name of 10YPP Consultant</t>
  </si>
  <si>
    <t>10YPP Consultancy/ Company name</t>
  </si>
  <si>
    <t>Date:</t>
  </si>
  <si>
    <t>EXAMPLE: Calculation of cyclical maintenance provision (with no painting contract)</t>
  </si>
  <si>
    <r>
      <rPr>
        <b/>
        <u/>
        <sz val="11"/>
        <color rgb="FFFF0000"/>
        <rFont val="Calibri"/>
        <family val="2"/>
        <scheme val="minor"/>
      </rPr>
      <t>Situation:</t>
    </r>
    <r>
      <rPr>
        <sz val="11"/>
        <color theme="1"/>
        <rFont val="Calibri"/>
        <family val="2"/>
        <scheme val="minor"/>
      </rPr>
      <t xml:space="preserve">
You are preparing the cyclical maintenance provision for Kiwi Park School Board for 2021. What you know is the 10YPP was last prepared for Kiwi Park School Board in 2018 and at the same time a cyclical maintenance plan was completed. You note that this is already not relevant as additional projects were undertaken and due to a change in the availability of painters, this has resulted in a change in cost. You use the cyclical maintenance plan that was prepared at the time of the 10YPP to update the list of projects, you note that due to roll growth an additional block was built at the school. This is known as the new science block, and it was established in 2020. It is anticipated that this will need to be repainted in 8 years' time.
</t>
    </r>
    <r>
      <rPr>
        <b/>
        <u/>
        <sz val="11"/>
        <color rgb="FFFF0000"/>
        <rFont val="Calibri"/>
        <family val="2"/>
        <scheme val="minor"/>
      </rPr>
      <t xml:space="preserve">
Reminder</t>
    </r>
    <r>
      <rPr>
        <sz val="11"/>
        <color theme="1"/>
        <rFont val="Calibri"/>
        <family val="2"/>
        <scheme val="minor"/>
      </rPr>
      <t xml:space="preserve">: If you did not prepare a cyclical maintenance plan at the time of your 10YPP </t>
    </r>
    <r>
      <rPr>
        <b/>
        <i/>
        <sz val="11"/>
        <color theme="1"/>
        <rFont val="Calibri"/>
        <family val="2"/>
        <scheme val="minor"/>
      </rPr>
      <t>OR</t>
    </r>
    <r>
      <rPr>
        <sz val="11"/>
        <color theme="1"/>
        <rFont val="Calibri"/>
        <family val="2"/>
        <scheme val="minor"/>
      </rPr>
      <t xml:space="preserve"> your cyclical maintenance plan does not reflect reality, update this with your best judgement on when work will need to be completed. This should be validated by an independent professional such as a painter.  If you need additional guidance, please contact your Ministry School Property Advisor.
</t>
    </r>
    <r>
      <rPr>
        <sz val="11"/>
        <color rgb="FFFF0000"/>
        <rFont val="Calibri"/>
        <family val="2"/>
        <scheme val="minor"/>
      </rPr>
      <t xml:space="preserve">
</t>
    </r>
    <r>
      <rPr>
        <b/>
        <u/>
        <sz val="11"/>
        <color rgb="FFFF0000"/>
        <rFont val="Calibri"/>
        <family val="2"/>
        <scheme val="minor"/>
      </rPr>
      <t>Additional Information:</t>
    </r>
    <r>
      <rPr>
        <u/>
        <sz val="11"/>
        <color rgb="FFFF0000"/>
        <rFont val="Calibri"/>
        <family val="2"/>
        <scheme val="minor"/>
      </rPr>
      <t xml:space="preserve">
</t>
    </r>
    <r>
      <rPr>
        <sz val="11"/>
        <color theme="1"/>
        <rFont val="Calibri"/>
        <family val="2"/>
        <scheme val="minor"/>
      </rPr>
      <t>The painter identified that while doing a wash-down, one of the buildings, "Block G - THE WRITERS BLOCK", needs to be brought forward by a year due to significant deterioration and will be completed in 2022. This was previously identified as not being required until 2023.
Further, although a number of buildings were due to be painted in 2021 as a result of the COVID-19 Alert Level restrictions the scheduling has been pushed out and the earliest you can get in the painters is February 2022.
When the estimates are confirmed with your local painter. The local painter indicated that prices have increased 10% since your plan was prepared.</t>
    </r>
  </si>
  <si>
    <t>&lt;--- Reflects year of calculation</t>
  </si>
  <si>
    <t>&lt;--- Based on 3-year average inflation</t>
  </si>
  <si>
    <t>Paint (m2)</t>
  </si>
  <si>
    <t>Paint (m2) Cost ($)</t>
  </si>
  <si>
    <t>Estimated Cost ($)</t>
  </si>
  <si>
    <t>Inflation adjusted Estimated cost ($)</t>
  </si>
  <si>
    <t>Estimated Annual cost ($)</t>
  </si>
  <si>
    <t>Block 9 - junior college - Paint ceilings, walls, timber trims, timber doors.</t>
  </si>
  <si>
    <t>Block 9 - junior college - Paint roof, fascia's, soffit's, walls, timber windows.</t>
  </si>
  <si>
    <t xml:space="preserve">Block B - MAIN WEST WING - REBUILT - Paint internal surfaces </t>
  </si>
  <si>
    <t xml:space="preserve">Block C - COMMERCE ADDITION - Paint external surfaces </t>
  </si>
  <si>
    <t xml:space="preserve">Block C - COMMERCE ADDITION - Painting of internal surfaces </t>
  </si>
  <si>
    <t>Block E Technical - Paint fascia's, soffit's, timber windows, canopies.</t>
  </si>
  <si>
    <t>Block G - THE WRITERS' BLOCK - Paint soffit's, fascia's, columns.</t>
  </si>
  <si>
    <t>Block G - THE WRITERS' BLOCK - Paint the walls, ceilings, timber trims and doors.</t>
  </si>
  <si>
    <t>Block P - ART AND CRAFT - Paint ceilings, trims, windows and doors.</t>
  </si>
  <si>
    <t>Block P - ART AND CRAFT - Paint fascia's, soffits, walls</t>
  </si>
  <si>
    <r>
      <rPr>
        <b/>
        <u/>
        <sz val="11"/>
        <color rgb="FFFF0000"/>
        <rFont val="Calibri"/>
        <family val="2"/>
        <scheme val="minor"/>
      </rPr>
      <t>NEW</t>
    </r>
    <r>
      <rPr>
        <sz val="11"/>
        <color rgb="FF3F3F76"/>
        <rFont val="Calibri"/>
        <family val="2"/>
        <scheme val="minor"/>
      </rPr>
      <t xml:space="preserve"> Block S - SCIENCE - Paint ceilings, trims, windows and doors</t>
    </r>
  </si>
  <si>
    <r>
      <rPr>
        <b/>
        <u/>
        <sz val="11"/>
        <color rgb="FFFF0000"/>
        <rFont val="Calibri"/>
        <family val="2"/>
        <scheme val="minor"/>
      </rPr>
      <t>NEW</t>
    </r>
    <r>
      <rPr>
        <sz val="11"/>
        <color rgb="FF3F3F76"/>
        <rFont val="Calibri"/>
        <family val="2"/>
        <scheme val="minor"/>
      </rPr>
      <t xml:space="preserve"> Block S - SCIENCE - Paint walls, ceilings, timber trims and doors</t>
    </r>
  </si>
  <si>
    <t>Prior year figures</t>
  </si>
  <si>
    <t>Calculated provision movement</t>
  </si>
  <si>
    <t>Current ($)</t>
  </si>
  <si>
    <t xml:space="preserve">Non-Current ($) </t>
  </si>
  <si>
    <t>Total Current Year</t>
  </si>
  <si>
    <t>Non-Current ($)</t>
  </si>
  <si>
    <t xml:space="preserve">Total Prior Year </t>
  </si>
  <si>
    <t>Total Calculated Provision movement</t>
  </si>
  <si>
    <t>Recording the provision in your accounts</t>
  </si>
  <si>
    <t>Debit</t>
  </si>
  <si>
    <t>Cyclical maintenance (property expense)</t>
  </si>
  <si>
    <t>Credit</t>
  </si>
  <si>
    <t>Provision for cyclical maintenance - current (liability)</t>
  </si>
  <si>
    <t>Provision for cyclical maintenance - non-current (liability)</t>
  </si>
  <si>
    <r>
      <rPr>
        <b/>
        <sz val="11"/>
        <color theme="1"/>
        <rFont val="Calibri"/>
        <family val="2"/>
        <scheme val="minor"/>
      </rPr>
      <t>Narrative</t>
    </r>
    <r>
      <rPr>
        <sz val="11"/>
        <color theme="1"/>
        <rFont val="Calibri"/>
        <family val="2"/>
        <scheme val="minor"/>
      </rPr>
      <t>:  Journal to recognise the annual charge for cyclical maintenance.</t>
    </r>
  </si>
  <si>
    <t>Below is an extraction from the Kiwi Park School accounts after the journal has been posted.</t>
  </si>
  <si>
    <t>Kiwi Park School</t>
  </si>
  <si>
    <t>Statement of Comprehensive Revenue and Expenditure</t>
  </si>
  <si>
    <t>For the year ended 31 December 2021</t>
  </si>
  <si>
    <t>Notes</t>
  </si>
  <si>
    <t>Actual</t>
  </si>
  <si>
    <t>Budget (Unaudited)</t>
  </si>
  <si>
    <t>$</t>
  </si>
  <si>
    <t>Expenses</t>
  </si>
  <si>
    <t>Property</t>
  </si>
  <si>
    <t>Statement of Financial Position</t>
  </si>
  <si>
    <t>As at 31 December 2021</t>
  </si>
  <si>
    <t>Current Liabilities</t>
  </si>
  <si>
    <t>Provision for Cyclical Maintenance</t>
  </si>
  <si>
    <t>Non-current Liabilities</t>
  </si>
  <si>
    <t>Notes to the Financial Statements</t>
  </si>
  <si>
    <t>8. Property</t>
  </si>
  <si>
    <t>Caretaking and Cleaning Consumables</t>
  </si>
  <si>
    <t>Consultancy and Contract Services</t>
  </si>
  <si>
    <t>Cyclical Maintenance Provision</t>
  </si>
  <si>
    <t>Grounds</t>
  </si>
  <si>
    <t>Heat, Light and Water</t>
  </si>
  <si>
    <t>Rates</t>
  </si>
  <si>
    <t>Repairs and Maintenance</t>
  </si>
  <si>
    <t>Use of Land and Buildings</t>
  </si>
  <si>
    <t>Security</t>
  </si>
  <si>
    <t>Employee Benefits - Salaries</t>
  </si>
  <si>
    <t>18. Provision for Cyclical Maintenance</t>
  </si>
  <si>
    <t>Provision at the Start of the Year</t>
  </si>
  <si>
    <t>Increase/ (decrease) to the Provision During the Year</t>
  </si>
  <si>
    <t xml:space="preserve">Use of the Provision During the Year </t>
  </si>
  <si>
    <t>Provision at the End of the Year</t>
  </si>
  <si>
    <t>Cyclical Maintenance - Current</t>
  </si>
  <si>
    <t>Cyclical Maintenance - Term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</si>
</sst>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quot;$&quot;#,##0;[Red]\-&quot;$&quot;#,##0"/>
    <numFmt numFmtId="44" formatCode="_-&quot;$&quot;* #,##0.00_-;\-&quot;$&quot;* #,##0.00_-;_-&quot;$&quot;* &quot;-&quot;??_-;_-@_-"/>
    <numFmt numFmtId="43" formatCode="_-* #,##0.00_-;\-* #,##0.00_-;_-* &quot;-&quot;??_-;_-@_-"/>
    <numFmt numFmtId="164" formatCode="_-* #,##0_-;\-* #,##0_-;_-* &quot;-&quot;??_-;_-@_-"/>
    <numFmt numFmtId="165" formatCode="0.0%"/>
    <numFmt numFmtId="166" formatCode="_(* #,##0_);_(* \(#,##0\);_(* &quot;-&quot;??_);_-@_-"/>
    <numFmt numFmtId="167" formatCode="#&quot;. Provision for Cyclical Maintenance&quot;"/>
    <numFmt numFmtId="168" formatCode="#&quot;. Property&quot;"/>
    <numFmt numFmtId="169" formatCode="_-* #,##0.0_-;\-* #,##0.0_-;_-* &quot;-&quot;?_-;_-@_-"/>
  </numFmts>
  <fonts count="29" x14ac:knownFonts="1">
    <font>
      <sz val="11"/>
      <color theme="1"/>
      <name val="Calibri"/>
      <family val="2"/>
      <scheme val="minor"/>
    </font>
    <font>
      <sz val="11"/>
      <color theme="1"/>
      <name val="Calibri"/>
      <family val="2"/>
      <scheme val="minor"/>
    </font>
    <font>
      <sz val="11"/>
      <color rgb="FF3F3F76"/>
      <name val="Calibri"/>
      <family val="2"/>
      <scheme val="minor"/>
    </font>
    <font>
      <b/>
      <sz val="11"/>
      <color rgb="FFFA7D00"/>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b/>
      <sz val="14"/>
      <color theme="1"/>
      <name val="Calibri"/>
      <family val="2"/>
      <scheme val="minor"/>
    </font>
    <font>
      <i/>
      <sz val="11"/>
      <color theme="1"/>
      <name val="Calibri"/>
      <family val="2"/>
      <scheme val="minor"/>
    </font>
    <font>
      <b/>
      <vertAlign val="superscript"/>
      <sz val="11"/>
      <color theme="0"/>
      <name val="Calibri"/>
      <family val="2"/>
      <scheme val="minor"/>
    </font>
    <font>
      <b/>
      <sz val="11"/>
      <color rgb="FFFF0000"/>
      <name val="Calibri"/>
      <family val="2"/>
      <scheme val="minor"/>
    </font>
    <font>
      <sz val="9"/>
      <color indexed="81"/>
      <name val="Tahoma"/>
      <family val="2"/>
    </font>
    <font>
      <b/>
      <sz val="9"/>
      <color indexed="81"/>
      <name val="Tahoma"/>
      <family val="2"/>
    </font>
    <font>
      <sz val="11"/>
      <color rgb="FFFF0000"/>
      <name val="Calibri"/>
      <family val="2"/>
      <scheme val="minor"/>
    </font>
    <font>
      <b/>
      <sz val="10"/>
      <name val="Arial"/>
      <family val="2"/>
    </font>
    <font>
      <sz val="10"/>
      <name val="Arial"/>
      <family val="2"/>
    </font>
    <font>
      <u/>
      <sz val="11"/>
      <color theme="10"/>
      <name val="Calibri"/>
      <family val="2"/>
      <scheme val="minor"/>
    </font>
    <font>
      <b/>
      <i/>
      <sz val="10"/>
      <name val="Arial"/>
      <family val="2"/>
    </font>
    <font>
      <b/>
      <sz val="12"/>
      <color theme="1"/>
      <name val="Calibri"/>
      <family val="2"/>
      <scheme val="minor"/>
    </font>
    <font>
      <sz val="10"/>
      <color theme="1"/>
      <name val="Arial"/>
      <family val="2"/>
    </font>
    <font>
      <sz val="12"/>
      <name val="Arial"/>
      <family val="2"/>
    </font>
    <font>
      <b/>
      <i/>
      <sz val="11"/>
      <color theme="1"/>
      <name val="Calibri"/>
      <family val="2"/>
      <scheme val="minor"/>
    </font>
    <font>
      <b/>
      <u/>
      <sz val="11"/>
      <color theme="1"/>
      <name val="Calibri"/>
      <family val="2"/>
      <scheme val="minor"/>
    </font>
    <font>
      <b/>
      <sz val="11"/>
      <color rgb="FF3F3F76"/>
      <name val="Calibri"/>
      <family val="2"/>
      <scheme val="minor"/>
    </font>
    <font>
      <b/>
      <u/>
      <sz val="11"/>
      <color rgb="FFFF0000"/>
      <name val="Calibri"/>
      <family val="2"/>
      <scheme val="minor"/>
    </font>
    <font>
      <b/>
      <u/>
      <sz val="16"/>
      <color theme="1"/>
      <name val="Calibri"/>
      <family val="2"/>
      <scheme val="minor"/>
    </font>
    <font>
      <u/>
      <sz val="11"/>
      <color rgb="FFFF0000"/>
      <name val="Calibri"/>
      <family val="2"/>
      <scheme val="minor"/>
    </font>
    <font>
      <sz val="11"/>
      <color rgb="FF242424"/>
      <name val="Aptos Narrow"/>
      <charset val="1"/>
    </font>
    <font>
      <sz val="11"/>
      <color rgb="FF000000"/>
      <name val="Calibri"/>
      <family val="2"/>
      <scheme val="minor"/>
    </font>
  </fonts>
  <fills count="11">
    <fill>
      <patternFill patternType="none"/>
    </fill>
    <fill>
      <patternFill patternType="gray125"/>
    </fill>
    <fill>
      <patternFill patternType="solid">
        <fgColor rgb="FFFFCC99"/>
      </patternFill>
    </fill>
    <fill>
      <patternFill patternType="solid">
        <fgColor rgb="FFF2F2F2"/>
      </patternFill>
    </fill>
    <fill>
      <patternFill patternType="solid">
        <fgColor rgb="FFFFFFCC"/>
      </patternFill>
    </fill>
    <fill>
      <patternFill patternType="solid">
        <fgColor theme="5" tint="0.79998168889431442"/>
        <bgColor indexed="65"/>
      </patternFill>
    </fill>
    <fill>
      <patternFill patternType="solid">
        <fgColor theme="1"/>
        <bgColor indexed="64"/>
      </patternFill>
    </fill>
    <fill>
      <patternFill patternType="solid">
        <fgColor theme="0" tint="-0.14999847407452621"/>
        <bgColor indexed="64"/>
      </patternFill>
    </fill>
    <fill>
      <patternFill patternType="solid">
        <fgColor rgb="FFFFFF00"/>
        <bgColor indexed="64"/>
      </patternFill>
    </fill>
    <fill>
      <patternFill patternType="solid">
        <fgColor theme="0"/>
        <bgColor indexed="64"/>
      </patternFill>
    </fill>
    <fill>
      <patternFill patternType="solid">
        <fgColor theme="6" tint="0.59999389629810485"/>
        <bgColor indexed="64"/>
      </patternFill>
    </fill>
  </fills>
  <borders count="28">
    <border>
      <left/>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style="thin">
        <color rgb="FF7F7F7F"/>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double">
        <color indexed="64"/>
      </bottom>
      <diagonal/>
    </border>
    <border>
      <left/>
      <right/>
      <top/>
      <bottom style="medium">
        <color indexed="64"/>
      </bottom>
      <diagonal/>
    </border>
    <border>
      <left/>
      <right/>
      <top style="thin">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top style="medium">
        <color indexed="64"/>
      </top>
      <bottom/>
      <diagonal/>
    </border>
    <border>
      <left/>
      <right style="thin">
        <color rgb="FF7F7F7F"/>
      </right>
      <top style="thin">
        <color rgb="FF7F7F7F"/>
      </top>
      <bottom style="thin">
        <color rgb="FF7F7F7F"/>
      </bottom>
      <diagonal/>
    </border>
    <border>
      <left style="thin">
        <color rgb="FF7F7F7F"/>
      </left>
      <right/>
      <top style="thin">
        <color rgb="FF7F7F7F"/>
      </top>
      <bottom style="thin">
        <color rgb="FF7F7F7F"/>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s>
  <cellStyleXfs count="6">
    <xf numFmtId="0" fontId="0" fillId="0" borderId="0"/>
    <xf numFmtId="43" fontId="1" fillId="0" borderId="0" applyFont="0" applyFill="0" applyBorder="0" applyAlignment="0" applyProtection="0"/>
    <xf numFmtId="0" fontId="2" fillId="2" borderId="1" applyNumberFormat="0" applyAlignment="0" applyProtection="0"/>
    <xf numFmtId="0" fontId="3" fillId="3" borderId="1" applyNumberFormat="0" applyAlignment="0" applyProtection="0"/>
    <xf numFmtId="0" fontId="1" fillId="4" borderId="2" applyNumberFormat="0" applyFont="0" applyAlignment="0" applyProtection="0"/>
    <xf numFmtId="0" fontId="16" fillId="0" borderId="0" applyNumberFormat="0" applyFill="0" applyBorder="0" applyAlignment="0" applyProtection="0"/>
  </cellStyleXfs>
  <cellXfs count="144">
    <xf numFmtId="0" fontId="0" fillId="0" borderId="0" xfId="0"/>
    <xf numFmtId="0" fontId="8" fillId="0" borderId="0" xfId="0" applyFont="1"/>
    <xf numFmtId="0" fontId="6" fillId="6" borderId="0" xfId="0" applyFont="1" applyFill="1" applyAlignment="1">
      <alignment wrapText="1"/>
    </xf>
    <xf numFmtId="0" fontId="2" fillId="2" borderId="1" xfId="2"/>
    <xf numFmtId="164" fontId="1" fillId="5" borderId="2" xfId="1" applyNumberFormat="1" applyFill="1" applyBorder="1" applyAlignment="1">
      <alignment horizontal="right"/>
    </xf>
    <xf numFmtId="0" fontId="6" fillId="6" borderId="0" xfId="0" applyFont="1" applyFill="1"/>
    <xf numFmtId="165" fontId="2" fillId="2" borderId="1" xfId="2" applyNumberFormat="1"/>
    <xf numFmtId="165" fontId="0" fillId="0" borderId="0" xfId="0" applyNumberFormat="1"/>
    <xf numFmtId="0" fontId="4" fillId="6" borderId="0" xfId="0" applyFont="1" applyFill="1" applyAlignment="1">
      <alignment horizontal="left" vertical="center" wrapText="1"/>
    </xf>
    <xf numFmtId="0" fontId="4" fillId="6" borderId="0" xfId="0" applyFont="1" applyFill="1" applyAlignment="1">
      <alignment horizontal="center" vertical="center" wrapText="1"/>
    </xf>
    <xf numFmtId="0" fontId="2" fillId="2" borderId="1" xfId="2" applyAlignment="1">
      <alignment vertical="top" wrapText="1"/>
    </xf>
    <xf numFmtId="0" fontId="2" fillId="2" borderId="1" xfId="2" applyAlignment="1">
      <alignment horizontal="center" vertical="center" wrapText="1"/>
    </xf>
    <xf numFmtId="0" fontId="3" fillId="3" borderId="1" xfId="3" applyAlignment="1">
      <alignment vertical="center"/>
    </xf>
    <xf numFmtId="0" fontId="3" fillId="3" borderId="1" xfId="3" applyAlignment="1">
      <alignment horizontal="center" vertical="center"/>
    </xf>
    <xf numFmtId="164" fontId="2" fillId="2" borderId="1" xfId="2" applyNumberFormat="1" applyAlignment="1">
      <alignment vertical="top" wrapText="1"/>
    </xf>
    <xf numFmtId="44" fontId="2" fillId="2" borderId="1" xfId="2" applyNumberFormat="1" applyAlignment="1">
      <alignment vertical="top" wrapText="1"/>
    </xf>
    <xf numFmtId="6" fontId="2" fillId="2" borderId="1" xfId="2" applyNumberFormat="1" applyAlignment="1">
      <alignment vertical="top" wrapText="1"/>
    </xf>
    <xf numFmtId="164" fontId="3" fillId="3" borderId="1" xfId="3" applyNumberFormat="1" applyAlignment="1">
      <alignment vertical="center"/>
    </xf>
    <xf numFmtId="164" fontId="3" fillId="3" borderId="1" xfId="3" applyNumberFormat="1" applyAlignment="1">
      <alignment horizontal="right"/>
    </xf>
    <xf numFmtId="0" fontId="0" fillId="4" borderId="2" xfId="4" applyFont="1" applyAlignment="1">
      <alignment horizontal="left" vertical="top" wrapText="1"/>
    </xf>
    <xf numFmtId="164" fontId="2" fillId="2" borderId="1" xfId="2" applyNumberFormat="1" applyAlignment="1">
      <alignment vertical="center"/>
    </xf>
    <xf numFmtId="0" fontId="2" fillId="2" borderId="1" xfId="2" applyAlignment="1">
      <alignment vertical="center"/>
    </xf>
    <xf numFmtId="164" fontId="3" fillId="3" borderId="1" xfId="3" applyNumberFormat="1"/>
    <xf numFmtId="0" fontId="0" fillId="4" borderId="2" xfId="4" applyFont="1" applyAlignment="1">
      <alignment horizontal="left"/>
    </xf>
    <xf numFmtId="0" fontId="6" fillId="6" borderId="4" xfId="0" applyFont="1" applyFill="1" applyBorder="1"/>
    <xf numFmtId="0" fontId="6" fillId="6" borderId="5" xfId="0" applyFont="1" applyFill="1" applyBorder="1" applyAlignment="1">
      <alignment vertical="center"/>
    </xf>
    <xf numFmtId="0" fontId="6" fillId="6" borderId="6" xfId="0" applyFont="1" applyFill="1" applyBorder="1" applyAlignment="1">
      <alignment vertical="center"/>
    </xf>
    <xf numFmtId="0" fontId="0" fillId="4" borderId="2" xfId="4" applyFont="1" applyAlignment="1">
      <alignment horizontal="center"/>
    </xf>
    <xf numFmtId="0" fontId="4" fillId="6" borderId="0" xfId="0" applyFont="1" applyFill="1" applyAlignment="1">
      <alignment vertical="center" wrapText="1"/>
    </xf>
    <xf numFmtId="0" fontId="0" fillId="7" borderId="7" xfId="0" applyFill="1" applyBorder="1"/>
    <xf numFmtId="164" fontId="5" fillId="7" borderId="7" xfId="0" applyNumberFormat="1" applyFont="1" applyFill="1" applyBorder="1"/>
    <xf numFmtId="164" fontId="0" fillId="0" borderId="0" xfId="0" applyNumberFormat="1"/>
    <xf numFmtId="0" fontId="10" fillId="0" borderId="0" xfId="0" applyFont="1"/>
    <xf numFmtId="166" fontId="14" fillId="0" borderId="8" xfId="0" applyNumberFormat="1" applyFont="1" applyBorder="1" applyAlignment="1">
      <alignment horizontal="right"/>
    </xf>
    <xf numFmtId="0" fontId="14" fillId="0" borderId="0" xfId="0" applyFont="1" applyAlignment="1">
      <alignment vertical="top"/>
    </xf>
    <xf numFmtId="0" fontId="15" fillId="0" borderId="0" xfId="0" applyFont="1"/>
    <xf numFmtId="166" fontId="15" fillId="0" borderId="0" xfId="0" applyNumberFormat="1" applyFont="1"/>
    <xf numFmtId="166" fontId="15" fillId="0" borderId="0" xfId="0" applyNumberFormat="1" applyFont="1" applyAlignment="1">
      <alignment horizontal="right"/>
    </xf>
    <xf numFmtId="166" fontId="14" fillId="0" borderId="0" xfId="0" applyNumberFormat="1" applyFont="1" applyAlignment="1">
      <alignment horizontal="right" vertical="top"/>
    </xf>
    <xf numFmtId="166" fontId="14" fillId="8" borderId="5" xfId="0" applyNumberFormat="1" applyFont="1" applyFill="1" applyBorder="1"/>
    <xf numFmtId="0" fontId="14" fillId="8" borderId="5" xfId="0" applyFont="1" applyFill="1" applyBorder="1" applyAlignment="1">
      <alignment vertical="top"/>
    </xf>
    <xf numFmtId="0" fontId="14" fillId="8" borderId="4" xfId="0" applyFont="1" applyFill="1" applyBorder="1"/>
    <xf numFmtId="3" fontId="14" fillId="0" borderId="0" xfId="0" applyNumberFormat="1" applyFont="1" applyAlignment="1">
      <alignment horizontal="center" wrapText="1"/>
    </xf>
    <xf numFmtId="0" fontId="14" fillId="0" borderId="0" xfId="0" applyFont="1"/>
    <xf numFmtId="0" fontId="14" fillId="0" borderId="0" xfId="0" applyFont="1" applyAlignment="1">
      <alignment horizontal="center" vertical="center"/>
    </xf>
    <xf numFmtId="0" fontId="14" fillId="0" borderId="0" xfId="0" applyFont="1" applyAlignment="1">
      <alignment horizontal="center" vertical="center" wrapText="1"/>
    </xf>
    <xf numFmtId="0" fontId="14" fillId="0" borderId="0" xfId="0" applyFont="1" applyAlignment="1">
      <alignment horizontal="center"/>
    </xf>
    <xf numFmtId="167" fontId="14" fillId="0" borderId="0" xfId="0" applyNumberFormat="1" applyFont="1" applyAlignment="1">
      <alignment vertical="top"/>
    </xf>
    <xf numFmtId="0" fontId="5" fillId="0" borderId="0" xfId="0" applyFont="1"/>
    <xf numFmtId="166" fontId="14" fillId="8" borderId="6" xfId="0" applyNumberFormat="1" applyFont="1" applyFill="1" applyBorder="1"/>
    <xf numFmtId="166" fontId="16" fillId="8" borderId="5" xfId="5" applyNumberFormat="1" applyFill="1" applyBorder="1"/>
    <xf numFmtId="0" fontId="17" fillId="8" borderId="5" xfId="0" applyFont="1" applyFill="1" applyBorder="1"/>
    <xf numFmtId="166" fontId="0" fillId="0" borderId="0" xfId="0" applyNumberFormat="1"/>
    <xf numFmtId="0" fontId="15" fillId="0" borderId="0" xfId="0" applyFont="1" applyAlignment="1">
      <alignment vertical="top"/>
    </xf>
    <xf numFmtId="168" fontId="14" fillId="0" borderId="0" xfId="0" applyNumberFormat="1" applyFont="1" applyAlignment="1">
      <alignment vertical="top"/>
    </xf>
    <xf numFmtId="0" fontId="18" fillId="0" borderId="0" xfId="0" applyFont="1"/>
    <xf numFmtId="166" fontId="15" fillId="0" borderId="0" xfId="1" applyNumberFormat="1" applyFont="1" applyFill="1" applyBorder="1" applyAlignment="1">
      <alignment horizontal="right"/>
    </xf>
    <xf numFmtId="0" fontId="15" fillId="0" borderId="0" xfId="0" applyFont="1" applyAlignment="1">
      <alignment horizontal="center"/>
    </xf>
    <xf numFmtId="166" fontId="15" fillId="0" borderId="0" xfId="1" applyNumberFormat="1" applyFont="1" applyFill="1" applyAlignment="1">
      <alignment horizontal="right"/>
    </xf>
    <xf numFmtId="3" fontId="14" fillId="0" borderId="9" xfId="0" applyNumberFormat="1" applyFont="1" applyBorder="1" applyAlignment="1">
      <alignment horizontal="center" wrapText="1"/>
    </xf>
    <xf numFmtId="0" fontId="14" fillId="0" borderId="9" xfId="0" applyFont="1" applyBorder="1" applyAlignment="1">
      <alignment horizontal="center" wrapText="1"/>
    </xf>
    <xf numFmtId="0" fontId="15" fillId="0" borderId="9" xfId="0" applyFont="1" applyBorder="1"/>
    <xf numFmtId="3" fontId="14" fillId="0" borderId="0" xfId="0" applyNumberFormat="1" applyFont="1" applyAlignment="1">
      <alignment horizontal="center" vertical="center" wrapText="1"/>
    </xf>
    <xf numFmtId="0" fontId="14" fillId="0" borderId="10" xfId="0" applyFont="1" applyBorder="1" applyAlignment="1">
      <alignment horizontal="center"/>
    </xf>
    <xf numFmtId="1" fontId="14" fillId="0" borderId="10" xfId="0" applyNumberFormat="1" applyFont="1" applyBorder="1" applyAlignment="1">
      <alignment horizontal="center"/>
    </xf>
    <xf numFmtId="1" fontId="15" fillId="0" borderId="10" xfId="0" applyNumberFormat="1" applyFont="1" applyBorder="1"/>
    <xf numFmtId="4" fontId="0" fillId="0" borderId="0" xfId="0" applyNumberFormat="1"/>
    <xf numFmtId="166" fontId="19" fillId="0" borderId="0" xfId="1" applyNumberFormat="1" applyFont="1" applyFill="1" applyAlignment="1">
      <alignment horizontal="right"/>
    </xf>
    <xf numFmtId="0" fontId="19" fillId="0" borderId="0" xfId="0" applyFont="1"/>
    <xf numFmtId="4" fontId="15" fillId="9" borderId="0" xfId="0" applyNumberFormat="1" applyFont="1" applyFill="1"/>
    <xf numFmtId="0" fontId="14" fillId="0" borderId="0" xfId="0" applyFont="1" applyAlignment="1">
      <alignment horizontal="center" wrapText="1"/>
    </xf>
    <xf numFmtId="0" fontId="15" fillId="0" borderId="10" xfId="0" applyFont="1" applyBorder="1" applyAlignment="1">
      <alignment horizontal="center"/>
    </xf>
    <xf numFmtId="0" fontId="20" fillId="0" borderId="10" xfId="0" applyFont="1" applyBorder="1"/>
    <xf numFmtId="0" fontId="21" fillId="0" borderId="0" xfId="0" applyFont="1"/>
    <xf numFmtId="164" fontId="0" fillId="0" borderId="14" xfId="0" applyNumberFormat="1" applyBorder="1" applyAlignment="1">
      <alignment horizontal="right" vertical="center"/>
    </xf>
    <xf numFmtId="0" fontId="0" fillId="0" borderId="14" xfId="0" applyBorder="1" applyAlignment="1">
      <alignment horizontal="right" vertical="center"/>
    </xf>
    <xf numFmtId="0" fontId="0" fillId="0" borderId="15" xfId="0" applyBorder="1" applyAlignment="1">
      <alignment horizontal="justify" vertical="center"/>
    </xf>
    <xf numFmtId="0" fontId="0" fillId="0" borderId="14" xfId="0" applyBorder="1" applyAlignment="1">
      <alignment horizontal="justify" vertical="center"/>
    </xf>
    <xf numFmtId="0" fontId="0" fillId="0" borderId="16" xfId="0" applyBorder="1" applyAlignment="1">
      <alignment horizontal="right" vertical="center"/>
    </xf>
    <xf numFmtId="164" fontId="0" fillId="0" borderId="16" xfId="0" applyNumberFormat="1" applyBorder="1" applyAlignment="1">
      <alignment horizontal="right" vertical="center"/>
    </xf>
    <xf numFmtId="0" fontId="0" fillId="0" borderId="16" xfId="0" applyBorder="1" applyAlignment="1">
      <alignment horizontal="justify" vertical="center"/>
    </xf>
    <xf numFmtId="0" fontId="0" fillId="0" borderId="0" xfId="0" applyAlignment="1">
      <alignment horizontal="left" vertical="top" wrapText="1"/>
    </xf>
    <xf numFmtId="0" fontId="5" fillId="0" borderId="0" xfId="0" applyFont="1" applyAlignment="1">
      <alignment horizontal="left" vertical="top"/>
    </xf>
    <xf numFmtId="164" fontId="0" fillId="0" borderId="0" xfId="1" applyNumberFormat="1" applyFont="1"/>
    <xf numFmtId="164" fontId="5" fillId="7" borderId="7" xfId="1" applyNumberFormat="1" applyFont="1" applyFill="1" applyBorder="1" applyAlignment="1">
      <alignment vertical="center" wrapText="1"/>
    </xf>
    <xf numFmtId="164" fontId="5" fillId="7" borderId="4" xfId="1" applyNumberFormat="1" applyFont="1" applyFill="1" applyBorder="1" applyAlignment="1">
      <alignment vertical="center" wrapText="1"/>
    </xf>
    <xf numFmtId="164" fontId="5" fillId="7" borderId="7" xfId="1" applyNumberFormat="1" applyFont="1" applyFill="1" applyBorder="1" applyAlignment="1">
      <alignment vertical="center"/>
    </xf>
    <xf numFmtId="0" fontId="4" fillId="6" borderId="4" xfId="0" applyFont="1" applyFill="1" applyBorder="1"/>
    <xf numFmtId="164" fontId="0" fillId="0" borderId="0" xfId="1" applyNumberFormat="1" applyFont="1" applyAlignment="1">
      <alignment vertical="center"/>
    </xf>
    <xf numFmtId="164" fontId="3" fillId="3" borderId="1" xfId="1" applyNumberFormat="1" applyFont="1" applyFill="1" applyBorder="1" applyAlignment="1">
      <alignment vertical="center"/>
    </xf>
    <xf numFmtId="0" fontId="0" fillId="7" borderId="7" xfId="0" applyFill="1" applyBorder="1" applyAlignment="1">
      <alignment wrapText="1"/>
    </xf>
    <xf numFmtId="10" fontId="0" fillId="0" borderId="0" xfId="0" applyNumberFormat="1"/>
    <xf numFmtId="0" fontId="22" fillId="0" borderId="0" xfId="0" applyFont="1"/>
    <xf numFmtId="4" fontId="2" fillId="2" borderId="1" xfId="2" applyNumberFormat="1" applyAlignment="1">
      <alignment vertical="top" wrapText="1"/>
    </xf>
    <xf numFmtId="169" fontId="0" fillId="0" borderId="0" xfId="0" applyNumberFormat="1"/>
    <xf numFmtId="164" fontId="3" fillId="3" borderId="1" xfId="3" applyNumberFormat="1" applyAlignment="1">
      <alignment horizontal="right" vertical="center"/>
    </xf>
    <xf numFmtId="164" fontId="2" fillId="2" borderId="1" xfId="1" applyNumberFormat="1" applyFont="1" applyFill="1" applyBorder="1" applyAlignment="1">
      <alignment horizontal="right" vertical="center" wrapText="1"/>
    </xf>
    <xf numFmtId="44" fontId="2" fillId="2" borderId="1" xfId="2" applyNumberFormat="1" applyAlignment="1">
      <alignment horizontal="right" vertical="center" wrapText="1"/>
    </xf>
    <xf numFmtId="164" fontId="2" fillId="2" borderId="1" xfId="2" applyNumberFormat="1" applyAlignment="1">
      <alignment horizontal="right" vertical="center"/>
    </xf>
    <xf numFmtId="0" fontId="23" fillId="2" borderId="1" xfId="2" applyFont="1" applyAlignment="1">
      <alignment vertical="top" wrapText="1"/>
    </xf>
    <xf numFmtId="0" fontId="2" fillId="8" borderId="1" xfId="2" applyFill="1" applyAlignment="1">
      <alignment horizontal="center" vertical="center" wrapText="1"/>
    </xf>
    <xf numFmtId="164" fontId="2" fillId="2" borderId="1" xfId="2" applyNumberFormat="1" applyAlignment="1">
      <alignment horizontal="right" vertical="center" wrapText="1"/>
    </xf>
    <xf numFmtId="0" fontId="0" fillId="0" borderId="0" xfId="0" applyAlignment="1">
      <alignment wrapText="1"/>
    </xf>
    <xf numFmtId="0" fontId="13" fillId="0" borderId="0" xfId="0" quotePrefix="1" applyFont="1"/>
    <xf numFmtId="0" fontId="4" fillId="6" borderId="0" xfId="0" applyFont="1" applyFill="1"/>
    <xf numFmtId="0" fontId="4" fillId="6" borderId="0" xfId="0" applyFont="1" applyFill="1" applyAlignment="1">
      <alignment wrapText="1"/>
    </xf>
    <xf numFmtId="0" fontId="22" fillId="0" borderId="0" xfId="0" applyFont="1" applyAlignment="1">
      <alignment horizontal="left" vertical="top"/>
    </xf>
    <xf numFmtId="0" fontId="0" fillId="0" borderId="0" xfId="0" applyAlignment="1">
      <alignment vertical="top" wrapText="1"/>
    </xf>
    <xf numFmtId="0" fontId="25" fillId="0" borderId="0" xfId="0" applyFont="1"/>
    <xf numFmtId="0" fontId="0" fillId="0" borderId="23" xfId="0" applyBorder="1"/>
    <xf numFmtId="0" fontId="0" fillId="0" borderId="24" xfId="0" applyBorder="1"/>
    <xf numFmtId="0" fontId="0" fillId="9" borderId="0" xfId="0" applyFill="1"/>
    <xf numFmtId="0" fontId="0" fillId="9" borderId="24" xfId="0" applyFill="1" applyBorder="1"/>
    <xf numFmtId="0" fontId="0" fillId="10" borderId="0" xfId="0" applyFill="1"/>
    <xf numFmtId="0" fontId="0" fillId="7" borderId="0" xfId="0" applyFill="1"/>
    <xf numFmtId="0" fontId="0" fillId="0" borderId="25" xfId="0" applyBorder="1"/>
    <xf numFmtId="0" fontId="0" fillId="0" borderId="26" xfId="0" applyBorder="1"/>
    <xf numFmtId="0" fontId="0" fillId="0" borderId="27" xfId="0" applyBorder="1"/>
    <xf numFmtId="0" fontId="0" fillId="0" borderId="0" xfId="0" applyAlignment="1">
      <alignment horizontal="center" wrapText="1"/>
    </xf>
    <xf numFmtId="0" fontId="0" fillId="0" borderId="24" xfId="0" applyBorder="1" applyAlignment="1">
      <alignment horizontal="center" wrapText="1"/>
    </xf>
    <xf numFmtId="0" fontId="27" fillId="0" borderId="0" xfId="0" applyFont="1"/>
    <xf numFmtId="0" fontId="28" fillId="0" borderId="0" xfId="0" applyFont="1"/>
    <xf numFmtId="0" fontId="0" fillId="0" borderId="0" xfId="0" applyAlignment="1">
      <alignment horizontal="left" wrapText="1"/>
    </xf>
    <xf numFmtId="164" fontId="5" fillId="7" borderId="4" xfId="0" applyNumberFormat="1" applyFont="1" applyFill="1" applyBorder="1" applyAlignment="1">
      <alignment horizontal="center" wrapText="1"/>
    </xf>
    <xf numFmtId="164" fontId="5" fillId="7" borderId="6" xfId="0" applyNumberFormat="1" applyFont="1" applyFill="1" applyBorder="1" applyAlignment="1">
      <alignment horizontal="center" wrapText="1"/>
    </xf>
    <xf numFmtId="164" fontId="3" fillId="3" borderId="1" xfId="3" applyNumberFormat="1" applyAlignment="1">
      <alignment horizontal="center" wrapText="1"/>
    </xf>
    <xf numFmtId="0" fontId="0" fillId="0" borderId="20" xfId="0" applyBorder="1" applyAlignment="1">
      <alignment horizontal="center"/>
    </xf>
    <xf numFmtId="0" fontId="0" fillId="0" borderId="21" xfId="0" applyBorder="1" applyAlignment="1">
      <alignment horizontal="center"/>
    </xf>
    <xf numFmtId="0" fontId="0" fillId="0" borderId="22" xfId="0" applyBorder="1" applyAlignment="1">
      <alignment horizontal="center"/>
    </xf>
    <xf numFmtId="0" fontId="7" fillId="0" borderId="0" xfId="0" applyFont="1" applyAlignment="1">
      <alignment horizontal="left"/>
    </xf>
    <xf numFmtId="0" fontId="6" fillId="6" borderId="0" xfId="0" applyFont="1" applyFill="1" applyAlignment="1">
      <alignment horizontal="left" vertical="top" wrapText="1"/>
    </xf>
    <xf numFmtId="0" fontId="6" fillId="6" borderId="3" xfId="0" applyFont="1" applyFill="1" applyBorder="1" applyAlignment="1">
      <alignment horizontal="left" vertical="top" wrapText="1"/>
    </xf>
    <xf numFmtId="0" fontId="4" fillId="6" borderId="0" xfId="0" applyFont="1" applyFill="1" applyAlignment="1">
      <alignment horizontal="center" vertical="center" wrapText="1"/>
    </xf>
    <xf numFmtId="164" fontId="5" fillId="7" borderId="4" xfId="1" applyNumberFormat="1" applyFont="1" applyFill="1" applyBorder="1" applyAlignment="1">
      <alignment horizontal="center" vertical="center" wrapText="1"/>
    </xf>
    <xf numFmtId="164" fontId="5" fillId="7" borderId="6" xfId="1" applyNumberFormat="1" applyFont="1" applyFill="1" applyBorder="1" applyAlignment="1">
      <alignment horizontal="center" vertical="center" wrapText="1"/>
    </xf>
    <xf numFmtId="0" fontId="0" fillId="0" borderId="17" xfId="0" applyBorder="1" applyAlignment="1">
      <alignment horizontal="left" vertical="center"/>
    </xf>
    <xf numFmtId="0" fontId="0" fillId="0" borderId="0" xfId="0" applyAlignment="1">
      <alignment horizontal="left" vertical="center"/>
    </xf>
    <xf numFmtId="0" fontId="0" fillId="0" borderId="13" xfId="0" applyBorder="1" applyAlignment="1">
      <alignment horizontal="left" vertical="center"/>
    </xf>
    <xf numFmtId="0" fontId="0" fillId="0" borderId="12" xfId="0" applyBorder="1" applyAlignment="1">
      <alignment horizontal="left" vertical="center"/>
    </xf>
    <xf numFmtId="0" fontId="0" fillId="0" borderId="11" xfId="0" applyBorder="1" applyAlignment="1">
      <alignment horizontal="left" vertical="center"/>
    </xf>
    <xf numFmtId="164" fontId="3" fillId="3" borderId="1" xfId="1" applyNumberFormat="1" applyFont="1" applyFill="1" applyBorder="1" applyAlignment="1">
      <alignment horizontal="center" vertical="center" wrapText="1"/>
    </xf>
    <xf numFmtId="164" fontId="3" fillId="3" borderId="19" xfId="1" applyNumberFormat="1" applyFont="1" applyFill="1" applyBorder="1" applyAlignment="1">
      <alignment horizontal="center" vertical="center" wrapText="1"/>
    </xf>
    <xf numFmtId="164" fontId="3" fillId="3" borderId="18" xfId="1" applyNumberFormat="1" applyFont="1" applyFill="1" applyBorder="1" applyAlignment="1">
      <alignment horizontal="center" vertical="center" wrapText="1"/>
    </xf>
    <xf numFmtId="0" fontId="0" fillId="0" borderId="0" xfId="0" applyAlignment="1">
      <alignment horizontal="left" vertical="top" wrapText="1"/>
    </xf>
  </cellXfs>
  <cellStyles count="6">
    <cellStyle name="Calculation" xfId="3" builtinId="22"/>
    <cellStyle name="Comma" xfId="1" builtinId="3"/>
    <cellStyle name="Hyperlink" xfId="5" builtinId="8"/>
    <cellStyle name="Input" xfId="2" builtinId="20"/>
    <cellStyle name="Normal" xfId="0" builtinId="0"/>
    <cellStyle name="Note" xfId="4" builtinId="10"/>
  </cellStyles>
  <dxfs count="1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patternType="darkTrellis">
          <fgColor rgb="FFFF0000"/>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10</xdr:col>
      <xdr:colOff>123264</xdr:colOff>
      <xdr:row>0</xdr:row>
      <xdr:rowOff>100853</xdr:rowOff>
    </xdr:from>
    <xdr:to>
      <xdr:col>14</xdr:col>
      <xdr:colOff>1373451</xdr:colOff>
      <xdr:row>5</xdr:row>
      <xdr:rowOff>102298</xdr:rowOff>
    </xdr:to>
    <xdr:pic>
      <xdr:nvPicPr>
        <xdr:cNvPr id="3" name="Picture 2">
          <a:extLst>
            <a:ext uri="{FF2B5EF4-FFF2-40B4-BE49-F238E27FC236}">
              <a16:creationId xmlns:a16="http://schemas.microsoft.com/office/drawing/2014/main" id="{A729BCCC-03B1-47B6-811D-CB967F880F66}"/>
            </a:ext>
          </a:extLst>
        </xdr:cNvPr>
        <xdr:cNvPicPr>
          <a:picLocks noChangeAspect="1"/>
        </xdr:cNvPicPr>
      </xdr:nvPicPr>
      <xdr:blipFill>
        <a:blip xmlns:r="http://schemas.openxmlformats.org/officeDocument/2006/relationships" r:embed="rId1"/>
        <a:stretch>
          <a:fillRect/>
        </a:stretch>
      </xdr:blipFill>
      <xdr:spPr>
        <a:xfrm>
          <a:off x="9749117" y="100853"/>
          <a:ext cx="5239481" cy="99073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4</xdr:row>
      <xdr:rowOff>2577193</xdr:rowOff>
    </xdr:from>
    <xdr:to>
      <xdr:col>7</xdr:col>
      <xdr:colOff>476249</xdr:colOff>
      <xdr:row>5</xdr:row>
      <xdr:rowOff>868136</xdr:rowOff>
    </xdr:to>
    <xdr:sp macro="" textlink="">
      <xdr:nvSpPr>
        <xdr:cNvPr id="2" name="TextBox 1">
          <a:extLst>
            <a:ext uri="{FF2B5EF4-FFF2-40B4-BE49-F238E27FC236}">
              <a16:creationId xmlns:a16="http://schemas.microsoft.com/office/drawing/2014/main" id="{BC5B7797-B232-430B-95AE-714D533C2CBE}"/>
            </a:ext>
          </a:extLst>
        </xdr:cNvPr>
        <xdr:cNvSpPr txBox="1"/>
      </xdr:nvSpPr>
      <xdr:spPr>
        <a:xfrm>
          <a:off x="0" y="3978729"/>
          <a:ext cx="8490856" cy="1828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NZ" sz="1200" b="1" i="1"/>
            <a:t>High Level Steps: </a:t>
          </a:r>
          <a:r>
            <a:rPr lang="en-NZ" sz="1200" i="1"/>
            <a:t>(see PDF detailed example for further guidance)</a:t>
          </a:r>
        </a:p>
        <a:p>
          <a:r>
            <a:rPr lang="en-NZ" sz="1100" b="1">
              <a:solidFill>
                <a:srgbClr val="FF0000"/>
              </a:solidFill>
            </a:rPr>
            <a:t>Step 1</a:t>
          </a:r>
          <a:r>
            <a:rPr lang="en-NZ" sz="1100" b="1"/>
            <a:t>: </a:t>
          </a:r>
          <a:r>
            <a:rPr lang="en-NZ" sz="1100"/>
            <a:t>Obtain a copy of your CM plan and copy over details from the CM plan into the spreadsheet below [10YPP - CM</a:t>
          </a:r>
          <a:r>
            <a:rPr lang="en-NZ" sz="1100" baseline="0"/>
            <a:t> Plan tab</a:t>
          </a:r>
          <a:r>
            <a:rPr lang="en-NZ" sz="1100"/>
            <a:t>]</a:t>
          </a:r>
        </a:p>
        <a:p>
          <a:r>
            <a:rPr lang="en-NZ" sz="1100" b="1">
              <a:solidFill>
                <a:srgbClr val="FFC000"/>
              </a:solidFill>
            </a:rPr>
            <a:t>Step 2: </a:t>
          </a:r>
          <a:r>
            <a:rPr lang="en-NZ" sz="1100"/>
            <a:t>Update spreadsheet to reflect current year of calculation and revised inflation rate.</a:t>
          </a:r>
        </a:p>
        <a:p>
          <a:r>
            <a:rPr lang="en-NZ" sz="1100" b="1">
              <a:solidFill>
                <a:srgbClr val="92D050"/>
              </a:solidFill>
            </a:rPr>
            <a:t>Step 3</a:t>
          </a:r>
          <a:r>
            <a:rPr lang="en-NZ" sz="1100" b="1"/>
            <a:t>: </a:t>
          </a:r>
          <a:r>
            <a:rPr lang="en-NZ" sz="1100"/>
            <a:t>Review calculation to determine when the painting jobs were last completed.</a:t>
          </a:r>
        </a:p>
        <a:p>
          <a:r>
            <a:rPr lang="en-NZ" sz="1100" b="1">
              <a:solidFill>
                <a:srgbClr val="00B0F0"/>
              </a:solidFill>
            </a:rPr>
            <a:t>Step 4: </a:t>
          </a:r>
          <a:r>
            <a:rPr lang="en-NZ" sz="1100"/>
            <a:t>Enter any new buildings or adjusted projects.</a:t>
          </a:r>
        </a:p>
        <a:p>
          <a:r>
            <a:rPr lang="en-NZ" sz="1100" b="1">
              <a:solidFill>
                <a:srgbClr val="7030A0"/>
              </a:solidFill>
            </a:rPr>
            <a:t>Step 5</a:t>
          </a:r>
          <a:r>
            <a:rPr lang="en-NZ" sz="1100" b="1"/>
            <a:t>: </a:t>
          </a:r>
          <a:r>
            <a:rPr lang="en-NZ" sz="1100"/>
            <a:t>Review and confirm that year next expected is correct.</a:t>
          </a:r>
        </a:p>
        <a:p>
          <a:r>
            <a:rPr lang="en-NZ" sz="1100" b="1">
              <a:solidFill>
                <a:schemeClr val="accent3">
                  <a:lumMod val="75000"/>
                </a:schemeClr>
              </a:solidFill>
            </a:rPr>
            <a:t>Step 6</a:t>
          </a:r>
          <a:r>
            <a:rPr lang="en-NZ" sz="1100" b="1"/>
            <a:t>: </a:t>
          </a:r>
          <a:r>
            <a:rPr lang="en-NZ" sz="1100"/>
            <a:t>Review the estimated cost and confirm it is inline with the latest information available.</a:t>
          </a:r>
        </a:p>
        <a:p>
          <a:r>
            <a:rPr lang="en-NZ" sz="1100" b="1">
              <a:solidFill>
                <a:srgbClr val="002060"/>
              </a:solidFill>
            </a:rPr>
            <a:t>Step 7</a:t>
          </a:r>
          <a:r>
            <a:rPr lang="en-NZ" sz="1100" b="1"/>
            <a:t>: </a:t>
          </a:r>
          <a:r>
            <a:rPr lang="en-NZ" sz="1100"/>
            <a:t>Extract prior year balances for comparison purposes.</a:t>
          </a:r>
        </a:p>
        <a:p>
          <a:r>
            <a:rPr lang="en-NZ" sz="1100" b="1"/>
            <a:t>Step 8: </a:t>
          </a:r>
          <a:r>
            <a:rPr lang="en-NZ" sz="1100"/>
            <a:t>Prepare journal for recording of provision adjustment in financial accounts.</a:t>
          </a:r>
        </a:p>
      </xdr:txBody>
    </xdr:sp>
    <xdr:clientData/>
  </xdr:twoCellAnchor>
  <xdr:twoCellAnchor>
    <xdr:from>
      <xdr:col>0</xdr:col>
      <xdr:colOff>13608</xdr:colOff>
      <xdr:row>10</xdr:row>
      <xdr:rowOff>40821</xdr:rowOff>
    </xdr:from>
    <xdr:to>
      <xdr:col>0</xdr:col>
      <xdr:colOff>2490107</xdr:colOff>
      <xdr:row>20</xdr:row>
      <xdr:rowOff>285750</xdr:rowOff>
    </xdr:to>
    <xdr:sp macro="" textlink="">
      <xdr:nvSpPr>
        <xdr:cNvPr id="3" name="Rectangle 2">
          <a:extLst>
            <a:ext uri="{FF2B5EF4-FFF2-40B4-BE49-F238E27FC236}">
              <a16:creationId xmlns:a16="http://schemas.microsoft.com/office/drawing/2014/main" id="{98CAF233-E7CD-4E2F-BCE6-933E1C74774C}"/>
            </a:ext>
          </a:extLst>
        </xdr:cNvPr>
        <xdr:cNvSpPr/>
      </xdr:nvSpPr>
      <xdr:spPr>
        <a:xfrm>
          <a:off x="13608" y="1945821"/>
          <a:ext cx="600074" cy="2054679"/>
        </a:xfrm>
        <a:prstGeom prst="rect">
          <a:avLst/>
        </a:prstGeom>
        <a:noFill/>
        <a:ln w="76200">
          <a:solidFill>
            <a:srgbClr val="FF0000"/>
          </a:solidFill>
          <a:extLst>
            <a:ext uri="{C807C97D-BFC1-408E-A445-0C87EB9F89A2}">
              <ask:lineSketchStyleProps xmlns:ask="http://schemas.microsoft.com/office/drawing/2018/sketchyshapes">
                <ask:type>
                  <ask:lineSketchNone/>
                </ask:type>
              </ask:lineSketchStyleProps>
            </a:ext>
          </a:extLst>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en-NZ" sz="1100"/>
        </a:p>
      </xdr:txBody>
    </xdr:sp>
    <xdr:clientData/>
  </xdr:twoCellAnchor>
  <xdr:twoCellAnchor>
    <xdr:from>
      <xdr:col>0</xdr:col>
      <xdr:colOff>2560048</xdr:colOff>
      <xdr:row>6</xdr:row>
      <xdr:rowOff>95250</xdr:rowOff>
    </xdr:from>
    <xdr:to>
      <xdr:col>2</xdr:col>
      <xdr:colOff>108857</xdr:colOff>
      <xdr:row>9</xdr:row>
      <xdr:rowOff>40821</xdr:rowOff>
    </xdr:to>
    <xdr:sp macro="" textlink="">
      <xdr:nvSpPr>
        <xdr:cNvPr id="4" name="Rectangle 3">
          <a:extLst>
            <a:ext uri="{FF2B5EF4-FFF2-40B4-BE49-F238E27FC236}">
              <a16:creationId xmlns:a16="http://schemas.microsoft.com/office/drawing/2014/main" id="{378C14D4-0428-4BCB-9C66-502C2AF5BB7E}"/>
            </a:ext>
          </a:extLst>
        </xdr:cNvPr>
        <xdr:cNvSpPr/>
      </xdr:nvSpPr>
      <xdr:spPr>
        <a:xfrm>
          <a:off x="2560048" y="5687786"/>
          <a:ext cx="1481273" cy="476249"/>
        </a:xfrm>
        <a:prstGeom prst="rect">
          <a:avLst/>
        </a:prstGeom>
        <a:noFill/>
        <a:ln w="76200">
          <a:solidFill>
            <a:srgbClr val="FFC000"/>
          </a:solidFill>
          <a:extLst>
            <a:ext uri="{C807C97D-BFC1-408E-A445-0C87EB9F89A2}">
              <ask:lineSketchStyleProps xmlns:ask="http://schemas.microsoft.com/office/drawing/2018/sketchyshapes">
                <ask:type>
                  <ask:lineSketchNone/>
                </ask:type>
              </ask:lineSketchStyleProps>
            </a:ext>
          </a:extLst>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en-NZ" sz="1100"/>
        </a:p>
      </xdr:txBody>
    </xdr:sp>
    <xdr:clientData/>
  </xdr:twoCellAnchor>
  <xdr:twoCellAnchor>
    <xdr:from>
      <xdr:col>2</xdr:col>
      <xdr:colOff>40821</xdr:colOff>
      <xdr:row>10</xdr:row>
      <xdr:rowOff>40822</xdr:rowOff>
    </xdr:from>
    <xdr:to>
      <xdr:col>2</xdr:col>
      <xdr:colOff>870856</xdr:colOff>
      <xdr:row>20</xdr:row>
      <xdr:rowOff>285751</xdr:rowOff>
    </xdr:to>
    <xdr:sp macro="" textlink="">
      <xdr:nvSpPr>
        <xdr:cNvPr id="5" name="Rectangle 4">
          <a:extLst>
            <a:ext uri="{FF2B5EF4-FFF2-40B4-BE49-F238E27FC236}">
              <a16:creationId xmlns:a16="http://schemas.microsoft.com/office/drawing/2014/main" id="{2BE7EADC-C7AD-4783-952A-07ACA5990D44}"/>
            </a:ext>
          </a:extLst>
        </xdr:cNvPr>
        <xdr:cNvSpPr/>
      </xdr:nvSpPr>
      <xdr:spPr>
        <a:xfrm>
          <a:off x="1260021" y="1945822"/>
          <a:ext cx="572860" cy="2054679"/>
        </a:xfrm>
        <a:prstGeom prst="rect">
          <a:avLst/>
        </a:prstGeom>
        <a:noFill/>
        <a:ln w="76200">
          <a:solidFill>
            <a:srgbClr val="FF0000"/>
          </a:solidFill>
          <a:extLst>
            <a:ext uri="{C807C97D-BFC1-408E-A445-0C87EB9F89A2}">
              <ask:lineSketchStyleProps xmlns:ask="http://schemas.microsoft.com/office/drawing/2018/sketchyshapes">
                <ask:type>
                  <ask:lineSketchNone/>
                </ask:type>
              </ask:lineSketchStyleProps>
            </a:ext>
          </a:extLst>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en-NZ" sz="1100"/>
        </a:p>
      </xdr:txBody>
    </xdr:sp>
    <xdr:clientData/>
  </xdr:twoCellAnchor>
  <xdr:twoCellAnchor>
    <xdr:from>
      <xdr:col>1</xdr:col>
      <xdr:colOff>136071</xdr:colOff>
      <xdr:row>10</xdr:row>
      <xdr:rowOff>27215</xdr:rowOff>
    </xdr:from>
    <xdr:to>
      <xdr:col>1</xdr:col>
      <xdr:colOff>1006928</xdr:colOff>
      <xdr:row>20</xdr:row>
      <xdr:rowOff>272144</xdr:rowOff>
    </xdr:to>
    <xdr:sp macro="" textlink="">
      <xdr:nvSpPr>
        <xdr:cNvPr id="6" name="Rectangle 5">
          <a:extLst>
            <a:ext uri="{FF2B5EF4-FFF2-40B4-BE49-F238E27FC236}">
              <a16:creationId xmlns:a16="http://schemas.microsoft.com/office/drawing/2014/main" id="{A08B8C4F-A459-4E97-9783-95B95125AD43}"/>
            </a:ext>
          </a:extLst>
        </xdr:cNvPr>
        <xdr:cNvSpPr/>
      </xdr:nvSpPr>
      <xdr:spPr>
        <a:xfrm>
          <a:off x="745671" y="1932215"/>
          <a:ext cx="470807" cy="2064204"/>
        </a:xfrm>
        <a:prstGeom prst="rect">
          <a:avLst/>
        </a:prstGeom>
        <a:noFill/>
        <a:ln w="76200">
          <a:solidFill>
            <a:srgbClr val="92D050"/>
          </a:solidFill>
          <a:extLst>
            <a:ext uri="{C807C97D-BFC1-408E-A445-0C87EB9F89A2}">
              <ask:lineSketchStyleProps xmlns:ask="http://schemas.microsoft.com/office/drawing/2018/sketchyshapes">
                <ask:type>
                  <ask:lineSketchNone/>
                </ask:type>
              </ask:lineSketchStyleProps>
            </a:ext>
          </a:extLst>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en-NZ" sz="1100"/>
        </a:p>
      </xdr:txBody>
    </xdr:sp>
    <xdr:clientData/>
  </xdr:twoCellAnchor>
  <xdr:twoCellAnchor>
    <xdr:from>
      <xdr:col>0</xdr:col>
      <xdr:colOff>0</xdr:colOff>
      <xdr:row>20</xdr:row>
      <xdr:rowOff>367393</xdr:rowOff>
    </xdr:from>
    <xdr:to>
      <xdr:col>7</xdr:col>
      <xdr:colOff>898071</xdr:colOff>
      <xdr:row>23</xdr:row>
      <xdr:rowOff>68036</xdr:rowOff>
    </xdr:to>
    <xdr:sp macro="" textlink="">
      <xdr:nvSpPr>
        <xdr:cNvPr id="7" name="Rectangle 6">
          <a:extLst>
            <a:ext uri="{FF2B5EF4-FFF2-40B4-BE49-F238E27FC236}">
              <a16:creationId xmlns:a16="http://schemas.microsoft.com/office/drawing/2014/main" id="{F962AAC9-A72B-4292-9E8D-B0D4C78E62A5}"/>
            </a:ext>
          </a:extLst>
        </xdr:cNvPr>
        <xdr:cNvSpPr/>
      </xdr:nvSpPr>
      <xdr:spPr>
        <a:xfrm>
          <a:off x="0" y="3996418"/>
          <a:ext cx="4879521" cy="453118"/>
        </a:xfrm>
        <a:prstGeom prst="rect">
          <a:avLst/>
        </a:prstGeom>
        <a:noFill/>
        <a:ln w="76200">
          <a:solidFill>
            <a:srgbClr val="00B0F0"/>
          </a:solidFill>
          <a:extLst>
            <a:ext uri="{C807C97D-BFC1-408E-A445-0C87EB9F89A2}">
              <ask:lineSketchStyleProps xmlns:ask="http://schemas.microsoft.com/office/drawing/2018/sketchyshapes">
                <ask:type>
                  <ask:lineSketchNone/>
                </ask:type>
              </ask:lineSketchStyleProps>
            </a:ext>
          </a:extLst>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en-NZ" sz="1100"/>
        </a:p>
      </xdr:txBody>
    </xdr:sp>
    <xdr:clientData/>
  </xdr:twoCellAnchor>
  <xdr:twoCellAnchor>
    <xdr:from>
      <xdr:col>2</xdr:col>
      <xdr:colOff>149678</xdr:colOff>
      <xdr:row>10</xdr:row>
      <xdr:rowOff>816429</xdr:rowOff>
    </xdr:from>
    <xdr:to>
      <xdr:col>2</xdr:col>
      <xdr:colOff>775608</xdr:colOff>
      <xdr:row>14</xdr:row>
      <xdr:rowOff>27213</xdr:rowOff>
    </xdr:to>
    <xdr:sp macro="" textlink="">
      <xdr:nvSpPr>
        <xdr:cNvPr id="8" name="Rectangle 7">
          <a:extLst>
            <a:ext uri="{FF2B5EF4-FFF2-40B4-BE49-F238E27FC236}">
              <a16:creationId xmlns:a16="http://schemas.microsoft.com/office/drawing/2014/main" id="{C2FE3712-3F71-4A2F-9546-386EAED861F4}"/>
            </a:ext>
          </a:extLst>
        </xdr:cNvPr>
        <xdr:cNvSpPr/>
      </xdr:nvSpPr>
      <xdr:spPr>
        <a:xfrm>
          <a:off x="1368878" y="2092779"/>
          <a:ext cx="464005" cy="601434"/>
        </a:xfrm>
        <a:prstGeom prst="rect">
          <a:avLst/>
        </a:prstGeom>
        <a:noFill/>
        <a:ln w="76200">
          <a:solidFill>
            <a:srgbClr val="7030A0"/>
          </a:solidFill>
          <a:extLst>
            <a:ext uri="{C807C97D-BFC1-408E-A445-0C87EB9F89A2}">
              <ask:lineSketchStyleProps xmlns:ask="http://schemas.microsoft.com/office/drawing/2018/sketchyshapes">
                <ask:type>
                  <ask:lineSketchNone/>
                </ask:type>
              </ask:lineSketchStyleProps>
            </a:ext>
          </a:extLst>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en-NZ" sz="1100"/>
        </a:p>
      </xdr:txBody>
    </xdr:sp>
    <xdr:clientData/>
  </xdr:twoCellAnchor>
  <xdr:twoCellAnchor>
    <xdr:from>
      <xdr:col>7</xdr:col>
      <xdr:colOff>13607</xdr:colOff>
      <xdr:row>10</xdr:row>
      <xdr:rowOff>54429</xdr:rowOff>
    </xdr:from>
    <xdr:to>
      <xdr:col>8</xdr:col>
      <xdr:colOff>27215</xdr:colOff>
      <xdr:row>20</xdr:row>
      <xdr:rowOff>272143</xdr:rowOff>
    </xdr:to>
    <xdr:sp macro="" textlink="">
      <xdr:nvSpPr>
        <xdr:cNvPr id="9" name="Rectangle 8">
          <a:extLst>
            <a:ext uri="{FF2B5EF4-FFF2-40B4-BE49-F238E27FC236}">
              <a16:creationId xmlns:a16="http://schemas.microsoft.com/office/drawing/2014/main" id="{92C017C3-EE3F-4FC8-821A-DB0CC7F52D14}"/>
            </a:ext>
          </a:extLst>
        </xdr:cNvPr>
        <xdr:cNvSpPr/>
      </xdr:nvSpPr>
      <xdr:spPr>
        <a:xfrm>
          <a:off x="4280807" y="1959429"/>
          <a:ext cx="623208" cy="2036989"/>
        </a:xfrm>
        <a:prstGeom prst="rect">
          <a:avLst/>
        </a:prstGeom>
        <a:noFill/>
        <a:ln w="76200">
          <a:solidFill>
            <a:schemeClr val="tx1">
              <a:lumMod val="50000"/>
              <a:lumOff val="50000"/>
            </a:schemeClr>
          </a:solidFill>
          <a:extLst>
            <a:ext uri="{C807C97D-BFC1-408E-A445-0C87EB9F89A2}">
              <ask:lineSketchStyleProps xmlns:ask="http://schemas.microsoft.com/office/drawing/2018/sketchyshapes">
                <ask:type>
                  <ask:lineSketchNone/>
                </ask:type>
              </ask:lineSketchStyleProps>
            </a:ext>
          </a:extLst>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en-NZ" sz="1100"/>
        </a:p>
      </xdr:txBody>
    </xdr:sp>
    <xdr:clientData/>
  </xdr:twoCellAnchor>
  <xdr:twoCellAnchor>
    <xdr:from>
      <xdr:col>6</xdr:col>
      <xdr:colOff>0</xdr:colOff>
      <xdr:row>27</xdr:row>
      <xdr:rowOff>13607</xdr:rowOff>
    </xdr:from>
    <xdr:to>
      <xdr:col>8</xdr:col>
      <xdr:colOff>857249</xdr:colOff>
      <xdr:row>44</xdr:row>
      <xdr:rowOff>54428</xdr:rowOff>
    </xdr:to>
    <xdr:sp macro="" textlink="">
      <xdr:nvSpPr>
        <xdr:cNvPr id="10" name="Rectangle 9">
          <a:extLst>
            <a:ext uri="{FF2B5EF4-FFF2-40B4-BE49-F238E27FC236}">
              <a16:creationId xmlns:a16="http://schemas.microsoft.com/office/drawing/2014/main" id="{770939F3-8A4E-4C4D-86CC-79D491988AD9}"/>
            </a:ext>
          </a:extLst>
        </xdr:cNvPr>
        <xdr:cNvSpPr/>
      </xdr:nvSpPr>
      <xdr:spPr>
        <a:xfrm>
          <a:off x="3657600" y="5157107"/>
          <a:ext cx="1828799" cy="3279321"/>
        </a:xfrm>
        <a:prstGeom prst="rect">
          <a:avLst/>
        </a:prstGeom>
        <a:noFill/>
        <a:ln w="76200">
          <a:solidFill>
            <a:srgbClr val="002060"/>
          </a:solidFill>
          <a:extLst>
            <a:ext uri="{C807C97D-BFC1-408E-A445-0C87EB9F89A2}">
              <ask:lineSketchStyleProps xmlns:ask="http://schemas.microsoft.com/office/drawing/2018/sketchyshapes">
                <ask:type>
                  <ask:lineSketchNone/>
                </ask:type>
              </ask:lineSketchStyleProps>
            </a:ext>
          </a:extLst>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en-NZ" sz="1100"/>
        </a:p>
      </xdr:txBody>
    </xdr:sp>
    <xdr:clientData/>
  </xdr:twoCellAnchor>
  <xdr:twoCellAnchor>
    <xdr:from>
      <xdr:col>0</xdr:col>
      <xdr:colOff>0</xdr:colOff>
      <xdr:row>45</xdr:row>
      <xdr:rowOff>108856</xdr:rowOff>
    </xdr:from>
    <xdr:to>
      <xdr:col>7</xdr:col>
      <xdr:colOff>190499</xdr:colOff>
      <xdr:row>52</xdr:row>
      <xdr:rowOff>149677</xdr:rowOff>
    </xdr:to>
    <xdr:sp macro="" textlink="">
      <xdr:nvSpPr>
        <xdr:cNvPr id="11" name="Rectangle 10">
          <a:extLst>
            <a:ext uri="{FF2B5EF4-FFF2-40B4-BE49-F238E27FC236}">
              <a16:creationId xmlns:a16="http://schemas.microsoft.com/office/drawing/2014/main" id="{A330E73A-AF01-4BA2-84EB-688C18C662B3}"/>
            </a:ext>
          </a:extLst>
        </xdr:cNvPr>
        <xdr:cNvSpPr/>
      </xdr:nvSpPr>
      <xdr:spPr>
        <a:xfrm>
          <a:off x="0" y="8681356"/>
          <a:ext cx="4457699" cy="1374321"/>
        </a:xfrm>
        <a:prstGeom prst="rect">
          <a:avLst/>
        </a:prstGeom>
        <a:noFill/>
        <a:ln w="76200">
          <a:solidFill>
            <a:srgbClr val="002060"/>
          </a:solidFill>
          <a:extLst>
            <a:ext uri="{C807C97D-BFC1-408E-A445-0C87EB9F89A2}">
              <ask:lineSketchStyleProps xmlns:ask="http://schemas.microsoft.com/office/drawing/2018/sketchyshapes">
                <ask:type>
                  <ask:lineSketchNone/>
                </ask:type>
              </ask:lineSketchStyleProps>
            </a:ext>
          </a:extLst>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en-NZ" sz="1100"/>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0</xdr:col>
      <xdr:colOff>114300</xdr:colOff>
      <xdr:row>0</xdr:row>
      <xdr:rowOff>38100</xdr:rowOff>
    </xdr:from>
    <xdr:ext cx="8240275" cy="4806985"/>
    <xdr:pic>
      <xdr:nvPicPr>
        <xdr:cNvPr id="2" name="Picture 1">
          <a:extLst>
            <a:ext uri="{FF2B5EF4-FFF2-40B4-BE49-F238E27FC236}">
              <a16:creationId xmlns:a16="http://schemas.microsoft.com/office/drawing/2014/main" id="{E72077F8-EF37-4C10-861A-08518AB0678B}"/>
            </a:ext>
          </a:extLst>
        </xdr:cNvPr>
        <xdr:cNvPicPr>
          <a:picLocks noChangeAspect="1"/>
        </xdr:cNvPicPr>
      </xdr:nvPicPr>
      <xdr:blipFill>
        <a:blip xmlns:r="http://schemas.openxmlformats.org/officeDocument/2006/relationships" r:embed="rId1"/>
        <a:stretch>
          <a:fillRect/>
        </a:stretch>
      </xdr:blipFill>
      <xdr:spPr>
        <a:xfrm>
          <a:off x="114300" y="38100"/>
          <a:ext cx="8240275" cy="4806985"/>
        </a:xfrm>
        <a:prstGeom prst="rect">
          <a:avLst/>
        </a:prstGeom>
      </xdr:spPr>
    </xdr:pic>
    <xdr:clientData/>
  </xdr:one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C85A1F-EB11-4FA4-A2A8-B31FC677999D}">
  <sheetPr>
    <pageSetUpPr fitToPage="1"/>
  </sheetPr>
  <dimension ref="A2:O222"/>
  <sheetViews>
    <sheetView showGridLines="0" tabSelected="1" zoomScale="85" zoomScaleNormal="85" workbookViewId="0">
      <selection activeCell="D9" sqref="D9"/>
    </sheetView>
  </sheetViews>
  <sheetFormatPr defaultRowHeight="14.5" x14ac:dyDescent="0.35"/>
  <cols>
    <col min="1" max="1" width="8" customWidth="1"/>
    <col min="2" max="2" width="41" customWidth="1"/>
    <col min="3" max="3" width="13.26953125" bestFit="1" customWidth="1"/>
    <col min="4" max="4" width="9.26953125" customWidth="1"/>
    <col min="5" max="5" width="8.81640625" customWidth="1"/>
    <col min="6" max="6" width="14.26953125" customWidth="1"/>
    <col min="7" max="9" width="11.7265625" customWidth="1"/>
    <col min="10" max="10" width="14.26953125" customWidth="1"/>
    <col min="11" max="13" width="18.81640625" customWidth="1"/>
    <col min="14" max="14" width="3.26953125" customWidth="1"/>
    <col min="15" max="15" width="24.54296875" customWidth="1"/>
    <col min="16" max="16" width="11.54296875" bestFit="1" customWidth="1"/>
  </cols>
  <sheetData>
    <row r="2" spans="2:15" ht="18.5" x14ac:dyDescent="0.45">
      <c r="B2" s="129" t="s">
        <v>0</v>
      </c>
      <c r="C2" s="129"/>
      <c r="D2" s="129"/>
      <c r="E2" s="129"/>
      <c r="F2" s="129"/>
      <c r="G2" s="129"/>
      <c r="H2" s="129"/>
      <c r="I2" s="129"/>
      <c r="J2" s="129"/>
      <c r="K2" s="129"/>
      <c r="L2" s="129"/>
      <c r="M2" s="129"/>
    </row>
    <row r="3" spans="2:15" x14ac:dyDescent="0.35">
      <c r="B3" s="1" t="s">
        <v>1</v>
      </c>
    </row>
    <row r="4" spans="2:15" x14ac:dyDescent="0.35">
      <c r="B4" s="2" t="s">
        <v>2</v>
      </c>
      <c r="C4" s="3">
        <v>2022</v>
      </c>
      <c r="E4" s="130" t="s">
        <v>3</v>
      </c>
      <c r="F4" s="130"/>
      <c r="G4" s="131"/>
      <c r="H4" s="4">
        <f>C200</f>
        <v>0</v>
      </c>
    </row>
    <row r="5" spans="2:15" ht="14.5" customHeight="1" x14ac:dyDescent="0.35">
      <c r="B5" s="5" t="s">
        <v>4</v>
      </c>
      <c r="C5" s="6"/>
      <c r="E5" s="130" t="s">
        <v>5</v>
      </c>
      <c r="F5" s="130"/>
      <c r="G5" s="131"/>
      <c r="H5" s="4">
        <f>E200</f>
        <v>0</v>
      </c>
      <c r="J5" s="7"/>
    </row>
    <row r="7" spans="2:15" ht="43.5" x14ac:dyDescent="0.35">
      <c r="B7" s="8" t="s">
        <v>6</v>
      </c>
      <c r="C7" s="9" t="s">
        <v>7</v>
      </c>
      <c r="D7" s="9" t="s">
        <v>8</v>
      </c>
      <c r="E7" s="9" t="s">
        <v>9</v>
      </c>
      <c r="F7" s="9" t="s">
        <v>10</v>
      </c>
      <c r="G7" s="9" t="s">
        <v>11</v>
      </c>
      <c r="H7" s="9" t="s">
        <v>12</v>
      </c>
      <c r="I7" s="9" t="s">
        <v>13</v>
      </c>
      <c r="J7" s="9" t="s">
        <v>14</v>
      </c>
      <c r="K7" s="9" t="s">
        <v>15</v>
      </c>
      <c r="L7" s="9" t="s">
        <v>16</v>
      </c>
      <c r="M7" s="9" t="s">
        <v>17</v>
      </c>
      <c r="O7" s="8" t="s">
        <v>18</v>
      </c>
    </row>
    <row r="8" spans="2:15" x14ac:dyDescent="0.35">
      <c r="B8" s="10"/>
      <c r="C8" s="11">
        <v>2010</v>
      </c>
      <c r="D8" s="11">
        <v>2022</v>
      </c>
      <c r="E8" s="12">
        <f>D8-C8</f>
        <v>12</v>
      </c>
      <c r="F8" s="13" t="str">
        <f>IF(E8&lt;=IF(C8&gt;0,$C$4-C8,0),"Check dates",IF(C8&gt;0,$C$4-C8,0))</f>
        <v>Check dates</v>
      </c>
      <c r="G8" s="14"/>
      <c r="H8" s="15"/>
      <c r="I8" s="16"/>
      <c r="J8" s="17" t="str">
        <f>IF(AND(H8="",I8=""),"",MAX(G8*H8,I8))</f>
        <v/>
      </c>
      <c r="K8" s="18" t="str">
        <f>IFERROR((J8)*((1+$C$5)^(E8-F8)),"Please Check")</f>
        <v>Please Check</v>
      </c>
      <c r="L8" s="18" t="str">
        <f>IFERROR(IF(K8&gt;0,K8/E8,0),"Please Check")</f>
        <v>Please Check</v>
      </c>
      <c r="M8" s="18" t="str">
        <f>IFERROR(+L8*F8,"Please Check")</f>
        <v>Please Check</v>
      </c>
      <c r="O8" s="19"/>
    </row>
    <row r="9" spans="2:15" x14ac:dyDescent="0.35">
      <c r="B9" s="10"/>
      <c r="C9" s="11"/>
      <c r="D9" s="11"/>
      <c r="E9" s="12">
        <f t="shared" ref="E9:E72" si="0">D9-C9</f>
        <v>0</v>
      </c>
      <c r="F9" s="13" t="str">
        <f t="shared" ref="F9:F72" si="1">IF(E9&lt;=IF(C9&gt;0,$C$4-C9,0),"Check dates",IF(C9&gt;0,$C$4-C9,0))</f>
        <v>Check dates</v>
      </c>
      <c r="G9" s="14"/>
      <c r="H9" s="15"/>
      <c r="I9" s="16"/>
      <c r="J9" s="17" t="str">
        <f t="shared" ref="J9:J72" si="2">IF(AND(H9="",I9=""),"",MAX(G9*H9,I9))</f>
        <v/>
      </c>
      <c r="K9" s="18" t="str">
        <f t="shared" ref="K9:K72" si="3">IFERROR((J9)*((1+$C$5)^(E9-F9)),"Please Check")</f>
        <v>Please Check</v>
      </c>
      <c r="L9" s="18" t="str">
        <f t="shared" ref="L9:L72" si="4">IFERROR(IF(K9&gt;0,K9/E9,0),"Please Check")</f>
        <v>Please Check</v>
      </c>
      <c r="M9" s="18" t="str">
        <f t="shared" ref="M9:M72" si="5">IFERROR(+L9*F9,"Please Check")</f>
        <v>Please Check</v>
      </c>
      <c r="O9" s="19"/>
    </row>
    <row r="10" spans="2:15" x14ac:dyDescent="0.35">
      <c r="B10" s="10"/>
      <c r="C10" s="11"/>
      <c r="D10" s="11"/>
      <c r="E10" s="12">
        <f t="shared" si="0"/>
        <v>0</v>
      </c>
      <c r="F10" s="13" t="str">
        <f t="shared" si="1"/>
        <v>Check dates</v>
      </c>
      <c r="G10" s="20"/>
      <c r="H10" s="15"/>
      <c r="I10" s="16"/>
      <c r="J10" s="17" t="str">
        <f t="shared" si="2"/>
        <v/>
      </c>
      <c r="K10" s="18" t="str">
        <f t="shared" si="3"/>
        <v>Please Check</v>
      </c>
      <c r="L10" s="18" t="str">
        <f t="shared" si="4"/>
        <v>Please Check</v>
      </c>
      <c r="M10" s="18" t="str">
        <f t="shared" si="5"/>
        <v>Please Check</v>
      </c>
      <c r="O10" s="19"/>
    </row>
    <row r="11" spans="2:15" x14ac:dyDescent="0.35">
      <c r="B11" s="10"/>
      <c r="C11" s="11"/>
      <c r="D11" s="11"/>
      <c r="E11" s="12">
        <f t="shared" si="0"/>
        <v>0</v>
      </c>
      <c r="F11" s="13" t="str">
        <f t="shared" si="1"/>
        <v>Check dates</v>
      </c>
      <c r="G11" s="20"/>
      <c r="H11" s="15"/>
      <c r="I11" s="16"/>
      <c r="J11" s="17" t="str">
        <f t="shared" si="2"/>
        <v/>
      </c>
      <c r="K11" s="18" t="str">
        <f t="shared" si="3"/>
        <v>Please Check</v>
      </c>
      <c r="L11" s="18" t="str">
        <f t="shared" si="4"/>
        <v>Please Check</v>
      </c>
      <c r="M11" s="18" t="str">
        <f t="shared" si="5"/>
        <v>Please Check</v>
      </c>
      <c r="O11" s="19"/>
    </row>
    <row r="12" spans="2:15" x14ac:dyDescent="0.35">
      <c r="B12" s="10"/>
      <c r="C12" s="11"/>
      <c r="D12" s="11"/>
      <c r="E12" s="12">
        <f t="shared" si="0"/>
        <v>0</v>
      </c>
      <c r="F12" s="13" t="str">
        <f t="shared" si="1"/>
        <v>Check dates</v>
      </c>
      <c r="G12" s="20"/>
      <c r="H12" s="15"/>
      <c r="I12" s="16"/>
      <c r="J12" s="17" t="str">
        <f t="shared" si="2"/>
        <v/>
      </c>
      <c r="K12" s="18" t="str">
        <f t="shared" si="3"/>
        <v>Please Check</v>
      </c>
      <c r="L12" s="18" t="str">
        <f t="shared" si="4"/>
        <v>Please Check</v>
      </c>
      <c r="M12" s="18" t="str">
        <f t="shared" si="5"/>
        <v>Please Check</v>
      </c>
      <c r="O12" s="19"/>
    </row>
    <row r="13" spans="2:15" x14ac:dyDescent="0.35">
      <c r="B13" s="10"/>
      <c r="C13" s="11"/>
      <c r="D13" s="11"/>
      <c r="E13" s="12">
        <f t="shared" si="0"/>
        <v>0</v>
      </c>
      <c r="F13" s="13" t="str">
        <f t="shared" si="1"/>
        <v>Check dates</v>
      </c>
      <c r="G13" s="20"/>
      <c r="H13" s="15"/>
      <c r="I13" s="16"/>
      <c r="J13" s="17" t="str">
        <f t="shared" si="2"/>
        <v/>
      </c>
      <c r="K13" s="18" t="str">
        <f t="shared" si="3"/>
        <v>Please Check</v>
      </c>
      <c r="L13" s="18" t="str">
        <f t="shared" si="4"/>
        <v>Please Check</v>
      </c>
      <c r="M13" s="18" t="str">
        <f t="shared" si="5"/>
        <v>Please Check</v>
      </c>
      <c r="O13" s="19"/>
    </row>
    <row r="14" spans="2:15" x14ac:dyDescent="0.35">
      <c r="B14" s="10"/>
      <c r="C14" s="11"/>
      <c r="D14" s="11"/>
      <c r="E14" s="12">
        <f t="shared" si="0"/>
        <v>0</v>
      </c>
      <c r="F14" s="13" t="str">
        <f t="shared" si="1"/>
        <v>Check dates</v>
      </c>
      <c r="G14" s="20"/>
      <c r="H14" s="15"/>
      <c r="I14" s="16"/>
      <c r="J14" s="17" t="str">
        <f t="shared" si="2"/>
        <v/>
      </c>
      <c r="K14" s="18" t="str">
        <f t="shared" si="3"/>
        <v>Please Check</v>
      </c>
      <c r="L14" s="18" t="str">
        <f t="shared" si="4"/>
        <v>Please Check</v>
      </c>
      <c r="M14" s="18" t="str">
        <f t="shared" si="5"/>
        <v>Please Check</v>
      </c>
      <c r="O14" s="19"/>
    </row>
    <row r="15" spans="2:15" x14ac:dyDescent="0.35">
      <c r="B15" s="10"/>
      <c r="C15" s="11"/>
      <c r="D15" s="11"/>
      <c r="E15" s="12">
        <f t="shared" si="0"/>
        <v>0</v>
      </c>
      <c r="F15" s="13" t="str">
        <f t="shared" si="1"/>
        <v>Check dates</v>
      </c>
      <c r="G15" s="20"/>
      <c r="H15" s="15"/>
      <c r="I15" s="16"/>
      <c r="J15" s="17" t="str">
        <f t="shared" si="2"/>
        <v/>
      </c>
      <c r="K15" s="18" t="str">
        <f t="shared" si="3"/>
        <v>Please Check</v>
      </c>
      <c r="L15" s="18" t="str">
        <f t="shared" si="4"/>
        <v>Please Check</v>
      </c>
      <c r="M15" s="18" t="str">
        <f t="shared" si="5"/>
        <v>Please Check</v>
      </c>
      <c r="O15" s="19"/>
    </row>
    <row r="16" spans="2:15" x14ac:dyDescent="0.35">
      <c r="B16" s="10"/>
      <c r="C16" s="11"/>
      <c r="D16" s="11"/>
      <c r="E16" s="12">
        <f t="shared" si="0"/>
        <v>0</v>
      </c>
      <c r="F16" s="13" t="str">
        <f t="shared" si="1"/>
        <v>Check dates</v>
      </c>
      <c r="G16" s="20"/>
      <c r="H16" s="15"/>
      <c r="I16" s="16"/>
      <c r="J16" s="17" t="str">
        <f t="shared" si="2"/>
        <v/>
      </c>
      <c r="K16" s="18" t="str">
        <f t="shared" si="3"/>
        <v>Please Check</v>
      </c>
      <c r="L16" s="18" t="str">
        <f t="shared" si="4"/>
        <v>Please Check</v>
      </c>
      <c r="M16" s="18" t="str">
        <f t="shared" si="5"/>
        <v>Please Check</v>
      </c>
      <c r="O16" s="19"/>
    </row>
    <row r="17" spans="2:15" x14ac:dyDescent="0.35">
      <c r="B17" s="10"/>
      <c r="C17" s="11"/>
      <c r="D17" s="11"/>
      <c r="E17" s="12">
        <f t="shared" si="0"/>
        <v>0</v>
      </c>
      <c r="F17" s="13" t="str">
        <f t="shared" si="1"/>
        <v>Check dates</v>
      </c>
      <c r="G17" s="20"/>
      <c r="H17" s="15"/>
      <c r="I17" s="16"/>
      <c r="J17" s="17" t="str">
        <f t="shared" si="2"/>
        <v/>
      </c>
      <c r="K17" s="18" t="str">
        <f t="shared" si="3"/>
        <v>Please Check</v>
      </c>
      <c r="L17" s="18" t="str">
        <f t="shared" si="4"/>
        <v>Please Check</v>
      </c>
      <c r="M17" s="18" t="str">
        <f t="shared" si="5"/>
        <v>Please Check</v>
      </c>
      <c r="O17" s="19"/>
    </row>
    <row r="18" spans="2:15" x14ac:dyDescent="0.35">
      <c r="B18" s="10"/>
      <c r="C18" s="11"/>
      <c r="D18" s="11"/>
      <c r="E18" s="12">
        <f t="shared" si="0"/>
        <v>0</v>
      </c>
      <c r="F18" s="13" t="str">
        <f t="shared" si="1"/>
        <v>Check dates</v>
      </c>
      <c r="G18" s="20"/>
      <c r="H18" s="15"/>
      <c r="I18" s="16"/>
      <c r="J18" s="17" t="str">
        <f t="shared" si="2"/>
        <v/>
      </c>
      <c r="K18" s="18" t="str">
        <f t="shared" si="3"/>
        <v>Please Check</v>
      </c>
      <c r="L18" s="18" t="str">
        <f t="shared" si="4"/>
        <v>Please Check</v>
      </c>
      <c r="M18" s="18" t="str">
        <f t="shared" si="5"/>
        <v>Please Check</v>
      </c>
      <c r="O18" s="19"/>
    </row>
    <row r="19" spans="2:15" x14ac:dyDescent="0.35">
      <c r="B19" s="10"/>
      <c r="C19" s="11"/>
      <c r="D19" s="11"/>
      <c r="E19" s="12">
        <f t="shared" si="0"/>
        <v>0</v>
      </c>
      <c r="F19" s="13" t="str">
        <f t="shared" si="1"/>
        <v>Check dates</v>
      </c>
      <c r="G19" s="20"/>
      <c r="H19" s="15"/>
      <c r="I19" s="16"/>
      <c r="J19" s="17" t="str">
        <f t="shared" si="2"/>
        <v/>
      </c>
      <c r="K19" s="18" t="str">
        <f t="shared" si="3"/>
        <v>Please Check</v>
      </c>
      <c r="L19" s="18" t="str">
        <f t="shared" si="4"/>
        <v>Please Check</v>
      </c>
      <c r="M19" s="18" t="str">
        <f t="shared" si="5"/>
        <v>Please Check</v>
      </c>
      <c r="O19" s="19"/>
    </row>
    <row r="20" spans="2:15" x14ac:dyDescent="0.35">
      <c r="B20" s="10"/>
      <c r="C20" s="11"/>
      <c r="D20" s="11"/>
      <c r="E20" s="12">
        <f t="shared" si="0"/>
        <v>0</v>
      </c>
      <c r="F20" s="13" t="str">
        <f t="shared" si="1"/>
        <v>Check dates</v>
      </c>
      <c r="G20" s="20"/>
      <c r="H20" s="15"/>
      <c r="I20" s="16"/>
      <c r="J20" s="17" t="str">
        <f t="shared" si="2"/>
        <v/>
      </c>
      <c r="K20" s="18" t="str">
        <f t="shared" si="3"/>
        <v>Please Check</v>
      </c>
      <c r="L20" s="18" t="str">
        <f t="shared" si="4"/>
        <v>Please Check</v>
      </c>
      <c r="M20" s="18" t="str">
        <f t="shared" si="5"/>
        <v>Please Check</v>
      </c>
      <c r="O20" s="19"/>
    </row>
    <row r="21" spans="2:15" x14ac:dyDescent="0.35">
      <c r="B21" s="10"/>
      <c r="C21" s="11"/>
      <c r="D21" s="11"/>
      <c r="E21" s="12">
        <f t="shared" si="0"/>
        <v>0</v>
      </c>
      <c r="F21" s="13" t="str">
        <f t="shared" si="1"/>
        <v>Check dates</v>
      </c>
      <c r="G21" s="20"/>
      <c r="H21" s="15"/>
      <c r="I21" s="16"/>
      <c r="J21" s="17" t="str">
        <f t="shared" si="2"/>
        <v/>
      </c>
      <c r="K21" s="18" t="str">
        <f t="shared" si="3"/>
        <v>Please Check</v>
      </c>
      <c r="L21" s="18" t="str">
        <f t="shared" si="4"/>
        <v>Please Check</v>
      </c>
      <c r="M21" s="18" t="str">
        <f t="shared" si="5"/>
        <v>Please Check</v>
      </c>
      <c r="O21" s="19"/>
    </row>
    <row r="22" spans="2:15" x14ac:dyDescent="0.35">
      <c r="B22" s="10"/>
      <c r="C22" s="11"/>
      <c r="D22" s="11"/>
      <c r="E22" s="12">
        <f t="shared" si="0"/>
        <v>0</v>
      </c>
      <c r="F22" s="13" t="str">
        <f t="shared" si="1"/>
        <v>Check dates</v>
      </c>
      <c r="G22" s="20"/>
      <c r="H22" s="15"/>
      <c r="I22" s="16"/>
      <c r="J22" s="17" t="str">
        <f t="shared" si="2"/>
        <v/>
      </c>
      <c r="K22" s="18" t="str">
        <f t="shared" si="3"/>
        <v>Please Check</v>
      </c>
      <c r="L22" s="18" t="str">
        <f t="shared" si="4"/>
        <v>Please Check</v>
      </c>
      <c r="M22" s="18" t="str">
        <f t="shared" si="5"/>
        <v>Please Check</v>
      </c>
      <c r="O22" s="19"/>
    </row>
    <row r="23" spans="2:15" x14ac:dyDescent="0.35">
      <c r="B23" s="10"/>
      <c r="C23" s="11"/>
      <c r="D23" s="11"/>
      <c r="E23" s="12">
        <f t="shared" si="0"/>
        <v>0</v>
      </c>
      <c r="F23" s="13" t="str">
        <f t="shared" si="1"/>
        <v>Check dates</v>
      </c>
      <c r="G23" s="20"/>
      <c r="H23" s="15"/>
      <c r="I23" s="16"/>
      <c r="J23" s="17" t="str">
        <f t="shared" si="2"/>
        <v/>
      </c>
      <c r="K23" s="18" t="str">
        <f t="shared" si="3"/>
        <v>Please Check</v>
      </c>
      <c r="L23" s="18" t="str">
        <f t="shared" si="4"/>
        <v>Please Check</v>
      </c>
      <c r="M23" s="18" t="str">
        <f t="shared" si="5"/>
        <v>Please Check</v>
      </c>
      <c r="O23" s="19"/>
    </row>
    <row r="24" spans="2:15" ht="15.75" customHeight="1" x14ac:dyDescent="0.35">
      <c r="B24" s="10"/>
      <c r="C24" s="11"/>
      <c r="D24" s="11"/>
      <c r="E24" s="12">
        <f t="shared" si="0"/>
        <v>0</v>
      </c>
      <c r="F24" s="13" t="str">
        <f t="shared" si="1"/>
        <v>Check dates</v>
      </c>
      <c r="G24" s="20"/>
      <c r="H24" s="15"/>
      <c r="I24" s="16"/>
      <c r="J24" s="17" t="str">
        <f t="shared" si="2"/>
        <v/>
      </c>
      <c r="K24" s="18" t="str">
        <f t="shared" si="3"/>
        <v>Please Check</v>
      </c>
      <c r="L24" s="18" t="str">
        <f t="shared" si="4"/>
        <v>Please Check</v>
      </c>
      <c r="M24" s="18" t="str">
        <f t="shared" si="5"/>
        <v>Please Check</v>
      </c>
      <c r="O24" s="19"/>
    </row>
    <row r="25" spans="2:15" x14ac:dyDescent="0.35">
      <c r="B25" s="10"/>
      <c r="C25" s="11"/>
      <c r="D25" s="11"/>
      <c r="E25" s="12">
        <f t="shared" si="0"/>
        <v>0</v>
      </c>
      <c r="F25" s="13" t="str">
        <f t="shared" si="1"/>
        <v>Check dates</v>
      </c>
      <c r="G25" s="20"/>
      <c r="H25" s="15"/>
      <c r="I25" s="16"/>
      <c r="J25" s="17" t="str">
        <f t="shared" si="2"/>
        <v/>
      </c>
      <c r="K25" s="18" t="str">
        <f t="shared" si="3"/>
        <v>Please Check</v>
      </c>
      <c r="L25" s="18" t="str">
        <f t="shared" si="4"/>
        <v>Please Check</v>
      </c>
      <c r="M25" s="18" t="str">
        <f t="shared" si="5"/>
        <v>Please Check</v>
      </c>
      <c r="O25" s="19"/>
    </row>
    <row r="26" spans="2:15" hidden="1" x14ac:dyDescent="0.35">
      <c r="B26" s="10"/>
      <c r="C26" s="11"/>
      <c r="D26" s="11"/>
      <c r="E26" s="12">
        <f t="shared" si="0"/>
        <v>0</v>
      </c>
      <c r="F26" s="13" t="str">
        <f t="shared" si="1"/>
        <v>Check dates</v>
      </c>
      <c r="G26" s="20"/>
      <c r="H26" s="15"/>
      <c r="I26" s="16"/>
      <c r="J26" s="17" t="str">
        <f t="shared" si="2"/>
        <v/>
      </c>
      <c r="K26" s="18" t="str">
        <f t="shared" si="3"/>
        <v>Please Check</v>
      </c>
      <c r="L26" s="18" t="str">
        <f t="shared" si="4"/>
        <v>Please Check</v>
      </c>
      <c r="M26" s="18" t="str">
        <f t="shared" si="5"/>
        <v>Please Check</v>
      </c>
      <c r="O26" s="19"/>
    </row>
    <row r="27" spans="2:15" hidden="1" x14ac:dyDescent="0.35">
      <c r="B27" s="10"/>
      <c r="C27" s="11"/>
      <c r="D27" s="11"/>
      <c r="E27" s="12">
        <f t="shared" si="0"/>
        <v>0</v>
      </c>
      <c r="F27" s="13" t="str">
        <f t="shared" si="1"/>
        <v>Check dates</v>
      </c>
      <c r="G27" s="20"/>
      <c r="H27" s="15"/>
      <c r="I27" s="16"/>
      <c r="J27" s="17" t="str">
        <f t="shared" si="2"/>
        <v/>
      </c>
      <c r="K27" s="18" t="str">
        <f t="shared" si="3"/>
        <v>Please Check</v>
      </c>
      <c r="L27" s="18" t="str">
        <f t="shared" si="4"/>
        <v>Please Check</v>
      </c>
      <c r="M27" s="18" t="str">
        <f t="shared" si="5"/>
        <v>Please Check</v>
      </c>
      <c r="O27" s="19"/>
    </row>
    <row r="28" spans="2:15" hidden="1" x14ac:dyDescent="0.35">
      <c r="B28" s="10"/>
      <c r="C28" s="11"/>
      <c r="D28" s="11"/>
      <c r="E28" s="12">
        <f t="shared" si="0"/>
        <v>0</v>
      </c>
      <c r="F28" s="13" t="str">
        <f t="shared" si="1"/>
        <v>Check dates</v>
      </c>
      <c r="G28" s="20"/>
      <c r="H28" s="15"/>
      <c r="I28" s="16"/>
      <c r="J28" s="17" t="str">
        <f t="shared" si="2"/>
        <v/>
      </c>
      <c r="K28" s="18" t="str">
        <f t="shared" si="3"/>
        <v>Please Check</v>
      </c>
      <c r="L28" s="18" t="str">
        <f t="shared" si="4"/>
        <v>Please Check</v>
      </c>
      <c r="M28" s="18" t="str">
        <f t="shared" si="5"/>
        <v>Please Check</v>
      </c>
      <c r="O28" s="19"/>
    </row>
    <row r="29" spans="2:15" hidden="1" x14ac:dyDescent="0.35">
      <c r="B29" s="10"/>
      <c r="C29" s="11"/>
      <c r="D29" s="11"/>
      <c r="E29" s="12">
        <f t="shared" si="0"/>
        <v>0</v>
      </c>
      <c r="F29" s="13" t="str">
        <f t="shared" si="1"/>
        <v>Check dates</v>
      </c>
      <c r="G29" s="20"/>
      <c r="H29" s="15"/>
      <c r="I29" s="16"/>
      <c r="J29" s="17" t="str">
        <f t="shared" si="2"/>
        <v/>
      </c>
      <c r="K29" s="18" t="str">
        <f t="shared" si="3"/>
        <v>Please Check</v>
      </c>
      <c r="L29" s="18" t="str">
        <f t="shared" si="4"/>
        <v>Please Check</v>
      </c>
      <c r="M29" s="18" t="str">
        <f t="shared" si="5"/>
        <v>Please Check</v>
      </c>
      <c r="O29" s="19"/>
    </row>
    <row r="30" spans="2:15" hidden="1" x14ac:dyDescent="0.35">
      <c r="B30" s="10"/>
      <c r="C30" s="11"/>
      <c r="D30" s="11"/>
      <c r="E30" s="12">
        <f t="shared" si="0"/>
        <v>0</v>
      </c>
      <c r="F30" s="13" t="str">
        <f t="shared" si="1"/>
        <v>Check dates</v>
      </c>
      <c r="G30" s="20"/>
      <c r="H30" s="15"/>
      <c r="I30" s="16"/>
      <c r="J30" s="17" t="str">
        <f t="shared" si="2"/>
        <v/>
      </c>
      <c r="K30" s="18" t="str">
        <f t="shared" si="3"/>
        <v>Please Check</v>
      </c>
      <c r="L30" s="18" t="str">
        <f t="shared" si="4"/>
        <v>Please Check</v>
      </c>
      <c r="M30" s="18" t="str">
        <f t="shared" si="5"/>
        <v>Please Check</v>
      </c>
      <c r="O30" s="19"/>
    </row>
    <row r="31" spans="2:15" hidden="1" x14ac:dyDescent="0.35">
      <c r="B31" s="10"/>
      <c r="C31" s="11"/>
      <c r="D31" s="11"/>
      <c r="E31" s="12">
        <f t="shared" si="0"/>
        <v>0</v>
      </c>
      <c r="F31" s="13" t="str">
        <f t="shared" si="1"/>
        <v>Check dates</v>
      </c>
      <c r="G31" s="20"/>
      <c r="H31" s="15"/>
      <c r="I31" s="16"/>
      <c r="J31" s="17" t="str">
        <f t="shared" si="2"/>
        <v/>
      </c>
      <c r="K31" s="18" t="str">
        <f t="shared" si="3"/>
        <v>Please Check</v>
      </c>
      <c r="L31" s="18" t="str">
        <f t="shared" si="4"/>
        <v>Please Check</v>
      </c>
      <c r="M31" s="18" t="str">
        <f t="shared" si="5"/>
        <v>Please Check</v>
      </c>
      <c r="O31" s="19"/>
    </row>
    <row r="32" spans="2:15" hidden="1" x14ac:dyDescent="0.35">
      <c r="B32" s="10"/>
      <c r="C32" s="11"/>
      <c r="D32" s="11"/>
      <c r="E32" s="12">
        <f t="shared" si="0"/>
        <v>0</v>
      </c>
      <c r="F32" s="13" t="str">
        <f t="shared" si="1"/>
        <v>Check dates</v>
      </c>
      <c r="G32" s="20"/>
      <c r="H32" s="15"/>
      <c r="I32" s="16"/>
      <c r="J32" s="17" t="str">
        <f t="shared" si="2"/>
        <v/>
      </c>
      <c r="K32" s="18" t="str">
        <f t="shared" si="3"/>
        <v>Please Check</v>
      </c>
      <c r="L32" s="18" t="str">
        <f t="shared" si="4"/>
        <v>Please Check</v>
      </c>
      <c r="M32" s="18" t="str">
        <f t="shared" si="5"/>
        <v>Please Check</v>
      </c>
      <c r="O32" s="19"/>
    </row>
    <row r="33" spans="2:15" hidden="1" x14ac:dyDescent="0.35">
      <c r="B33" s="10"/>
      <c r="C33" s="11"/>
      <c r="D33" s="11"/>
      <c r="E33" s="12">
        <f t="shared" si="0"/>
        <v>0</v>
      </c>
      <c r="F33" s="13" t="str">
        <f t="shared" si="1"/>
        <v>Check dates</v>
      </c>
      <c r="G33" s="20"/>
      <c r="H33" s="15"/>
      <c r="I33" s="16"/>
      <c r="J33" s="17" t="str">
        <f t="shared" si="2"/>
        <v/>
      </c>
      <c r="K33" s="18" t="str">
        <f t="shared" si="3"/>
        <v>Please Check</v>
      </c>
      <c r="L33" s="18" t="str">
        <f t="shared" si="4"/>
        <v>Please Check</v>
      </c>
      <c r="M33" s="18" t="str">
        <f t="shared" si="5"/>
        <v>Please Check</v>
      </c>
      <c r="O33" s="19"/>
    </row>
    <row r="34" spans="2:15" hidden="1" x14ac:dyDescent="0.35">
      <c r="B34" s="10"/>
      <c r="C34" s="11"/>
      <c r="D34" s="11"/>
      <c r="E34" s="12">
        <f t="shared" si="0"/>
        <v>0</v>
      </c>
      <c r="F34" s="13" t="str">
        <f t="shared" si="1"/>
        <v>Check dates</v>
      </c>
      <c r="G34" s="20"/>
      <c r="H34" s="15"/>
      <c r="I34" s="16"/>
      <c r="J34" s="17" t="str">
        <f t="shared" si="2"/>
        <v/>
      </c>
      <c r="K34" s="18" t="str">
        <f t="shared" si="3"/>
        <v>Please Check</v>
      </c>
      <c r="L34" s="18" t="str">
        <f t="shared" si="4"/>
        <v>Please Check</v>
      </c>
      <c r="M34" s="18" t="str">
        <f t="shared" si="5"/>
        <v>Please Check</v>
      </c>
      <c r="O34" s="19"/>
    </row>
    <row r="35" spans="2:15" hidden="1" x14ac:dyDescent="0.35">
      <c r="B35" s="10"/>
      <c r="C35" s="11"/>
      <c r="D35" s="11"/>
      <c r="E35" s="12">
        <f t="shared" si="0"/>
        <v>0</v>
      </c>
      <c r="F35" s="13" t="str">
        <f t="shared" si="1"/>
        <v>Check dates</v>
      </c>
      <c r="G35" s="20"/>
      <c r="H35" s="15"/>
      <c r="I35" s="16"/>
      <c r="J35" s="17" t="str">
        <f t="shared" si="2"/>
        <v/>
      </c>
      <c r="K35" s="18" t="str">
        <f t="shared" si="3"/>
        <v>Please Check</v>
      </c>
      <c r="L35" s="18" t="str">
        <f t="shared" si="4"/>
        <v>Please Check</v>
      </c>
      <c r="M35" s="18" t="str">
        <f t="shared" si="5"/>
        <v>Please Check</v>
      </c>
      <c r="O35" s="19"/>
    </row>
    <row r="36" spans="2:15" hidden="1" x14ac:dyDescent="0.35">
      <c r="B36" s="10"/>
      <c r="C36" s="11"/>
      <c r="D36" s="11"/>
      <c r="E36" s="12">
        <f t="shared" si="0"/>
        <v>0</v>
      </c>
      <c r="F36" s="13" t="str">
        <f t="shared" si="1"/>
        <v>Check dates</v>
      </c>
      <c r="G36" s="20"/>
      <c r="H36" s="15"/>
      <c r="I36" s="16"/>
      <c r="J36" s="17" t="str">
        <f t="shared" si="2"/>
        <v/>
      </c>
      <c r="K36" s="18" t="str">
        <f t="shared" si="3"/>
        <v>Please Check</v>
      </c>
      <c r="L36" s="18" t="str">
        <f t="shared" si="4"/>
        <v>Please Check</v>
      </c>
      <c r="M36" s="18" t="str">
        <f t="shared" si="5"/>
        <v>Please Check</v>
      </c>
      <c r="O36" s="19"/>
    </row>
    <row r="37" spans="2:15" hidden="1" x14ac:dyDescent="0.35">
      <c r="B37" s="10"/>
      <c r="C37" s="11"/>
      <c r="D37" s="11"/>
      <c r="E37" s="12">
        <f t="shared" si="0"/>
        <v>0</v>
      </c>
      <c r="F37" s="13" t="str">
        <f t="shared" si="1"/>
        <v>Check dates</v>
      </c>
      <c r="G37" s="20"/>
      <c r="H37" s="15"/>
      <c r="I37" s="16"/>
      <c r="J37" s="17" t="str">
        <f t="shared" si="2"/>
        <v/>
      </c>
      <c r="K37" s="18" t="str">
        <f t="shared" si="3"/>
        <v>Please Check</v>
      </c>
      <c r="L37" s="18" t="str">
        <f t="shared" si="4"/>
        <v>Please Check</v>
      </c>
      <c r="M37" s="18" t="str">
        <f t="shared" si="5"/>
        <v>Please Check</v>
      </c>
      <c r="O37" s="19"/>
    </row>
    <row r="38" spans="2:15" hidden="1" x14ac:dyDescent="0.35">
      <c r="B38" s="10"/>
      <c r="C38" s="11"/>
      <c r="D38" s="11"/>
      <c r="E38" s="12">
        <f t="shared" si="0"/>
        <v>0</v>
      </c>
      <c r="F38" s="13" t="str">
        <f t="shared" si="1"/>
        <v>Check dates</v>
      </c>
      <c r="G38" s="20"/>
      <c r="H38" s="15"/>
      <c r="I38" s="16"/>
      <c r="J38" s="17" t="str">
        <f t="shared" si="2"/>
        <v/>
      </c>
      <c r="K38" s="18" t="str">
        <f t="shared" si="3"/>
        <v>Please Check</v>
      </c>
      <c r="L38" s="18" t="str">
        <f t="shared" si="4"/>
        <v>Please Check</v>
      </c>
      <c r="M38" s="18" t="str">
        <f t="shared" si="5"/>
        <v>Please Check</v>
      </c>
      <c r="O38" s="19"/>
    </row>
    <row r="39" spans="2:15" hidden="1" x14ac:dyDescent="0.35">
      <c r="B39" s="10"/>
      <c r="C39" s="11"/>
      <c r="D39" s="11"/>
      <c r="E39" s="12">
        <f t="shared" si="0"/>
        <v>0</v>
      </c>
      <c r="F39" s="13" t="str">
        <f t="shared" si="1"/>
        <v>Check dates</v>
      </c>
      <c r="G39" s="20"/>
      <c r="H39" s="15"/>
      <c r="I39" s="16"/>
      <c r="J39" s="17" t="str">
        <f t="shared" si="2"/>
        <v/>
      </c>
      <c r="K39" s="18" t="str">
        <f t="shared" si="3"/>
        <v>Please Check</v>
      </c>
      <c r="L39" s="18" t="str">
        <f t="shared" si="4"/>
        <v>Please Check</v>
      </c>
      <c r="M39" s="18" t="str">
        <f t="shared" si="5"/>
        <v>Please Check</v>
      </c>
      <c r="O39" s="19"/>
    </row>
    <row r="40" spans="2:15" hidden="1" x14ac:dyDescent="0.35">
      <c r="B40" s="10"/>
      <c r="C40" s="11"/>
      <c r="D40" s="11"/>
      <c r="E40" s="12">
        <f t="shared" si="0"/>
        <v>0</v>
      </c>
      <c r="F40" s="13" t="str">
        <f t="shared" si="1"/>
        <v>Check dates</v>
      </c>
      <c r="G40" s="20"/>
      <c r="H40" s="15"/>
      <c r="I40" s="16"/>
      <c r="J40" s="17" t="str">
        <f t="shared" si="2"/>
        <v/>
      </c>
      <c r="K40" s="18" t="str">
        <f t="shared" si="3"/>
        <v>Please Check</v>
      </c>
      <c r="L40" s="18" t="str">
        <f t="shared" si="4"/>
        <v>Please Check</v>
      </c>
      <c r="M40" s="18" t="str">
        <f t="shared" si="5"/>
        <v>Please Check</v>
      </c>
      <c r="O40" s="19"/>
    </row>
    <row r="41" spans="2:15" hidden="1" x14ac:dyDescent="0.35">
      <c r="B41" s="10"/>
      <c r="C41" s="11"/>
      <c r="D41" s="11"/>
      <c r="E41" s="12">
        <f t="shared" si="0"/>
        <v>0</v>
      </c>
      <c r="F41" s="13" t="str">
        <f t="shared" si="1"/>
        <v>Check dates</v>
      </c>
      <c r="G41" s="20"/>
      <c r="H41" s="15"/>
      <c r="I41" s="16"/>
      <c r="J41" s="17" t="str">
        <f t="shared" si="2"/>
        <v/>
      </c>
      <c r="K41" s="18" t="str">
        <f t="shared" si="3"/>
        <v>Please Check</v>
      </c>
      <c r="L41" s="18" t="str">
        <f t="shared" si="4"/>
        <v>Please Check</v>
      </c>
      <c r="M41" s="18" t="str">
        <f t="shared" si="5"/>
        <v>Please Check</v>
      </c>
      <c r="O41" s="19"/>
    </row>
    <row r="42" spans="2:15" hidden="1" x14ac:dyDescent="0.35">
      <c r="B42" s="10"/>
      <c r="C42" s="11"/>
      <c r="D42" s="11"/>
      <c r="E42" s="12">
        <f t="shared" si="0"/>
        <v>0</v>
      </c>
      <c r="F42" s="13" t="str">
        <f t="shared" si="1"/>
        <v>Check dates</v>
      </c>
      <c r="G42" s="20"/>
      <c r="H42" s="15"/>
      <c r="I42" s="16"/>
      <c r="J42" s="17" t="str">
        <f t="shared" si="2"/>
        <v/>
      </c>
      <c r="K42" s="18" t="str">
        <f t="shared" si="3"/>
        <v>Please Check</v>
      </c>
      <c r="L42" s="18" t="str">
        <f t="shared" si="4"/>
        <v>Please Check</v>
      </c>
      <c r="M42" s="18" t="str">
        <f t="shared" si="5"/>
        <v>Please Check</v>
      </c>
      <c r="O42" s="19"/>
    </row>
    <row r="43" spans="2:15" hidden="1" x14ac:dyDescent="0.35">
      <c r="B43" s="10"/>
      <c r="C43" s="11"/>
      <c r="D43" s="11"/>
      <c r="E43" s="12">
        <f t="shared" si="0"/>
        <v>0</v>
      </c>
      <c r="F43" s="13" t="str">
        <f t="shared" si="1"/>
        <v>Check dates</v>
      </c>
      <c r="G43" s="20"/>
      <c r="H43" s="15"/>
      <c r="I43" s="16"/>
      <c r="J43" s="17" t="str">
        <f t="shared" si="2"/>
        <v/>
      </c>
      <c r="K43" s="18" t="str">
        <f t="shared" si="3"/>
        <v>Please Check</v>
      </c>
      <c r="L43" s="18" t="str">
        <f t="shared" si="4"/>
        <v>Please Check</v>
      </c>
      <c r="M43" s="18" t="str">
        <f t="shared" si="5"/>
        <v>Please Check</v>
      </c>
      <c r="O43" s="19"/>
    </row>
    <row r="44" spans="2:15" hidden="1" x14ac:dyDescent="0.35">
      <c r="B44" s="10"/>
      <c r="C44" s="11"/>
      <c r="D44" s="11"/>
      <c r="E44" s="12">
        <f t="shared" si="0"/>
        <v>0</v>
      </c>
      <c r="F44" s="13" t="str">
        <f t="shared" si="1"/>
        <v>Check dates</v>
      </c>
      <c r="G44" s="20"/>
      <c r="H44" s="15"/>
      <c r="I44" s="16"/>
      <c r="J44" s="17" t="str">
        <f t="shared" si="2"/>
        <v/>
      </c>
      <c r="K44" s="18" t="str">
        <f t="shared" si="3"/>
        <v>Please Check</v>
      </c>
      <c r="L44" s="18" t="str">
        <f t="shared" si="4"/>
        <v>Please Check</v>
      </c>
      <c r="M44" s="18" t="str">
        <f t="shared" si="5"/>
        <v>Please Check</v>
      </c>
      <c r="O44" s="19"/>
    </row>
    <row r="45" spans="2:15" hidden="1" x14ac:dyDescent="0.35">
      <c r="B45" s="10"/>
      <c r="C45" s="11"/>
      <c r="D45" s="11"/>
      <c r="E45" s="12">
        <f t="shared" si="0"/>
        <v>0</v>
      </c>
      <c r="F45" s="13" t="str">
        <f t="shared" si="1"/>
        <v>Check dates</v>
      </c>
      <c r="G45" s="20"/>
      <c r="H45" s="15"/>
      <c r="I45" s="16"/>
      <c r="J45" s="17" t="str">
        <f t="shared" si="2"/>
        <v/>
      </c>
      <c r="K45" s="18" t="str">
        <f t="shared" si="3"/>
        <v>Please Check</v>
      </c>
      <c r="L45" s="18" t="str">
        <f t="shared" si="4"/>
        <v>Please Check</v>
      </c>
      <c r="M45" s="18" t="str">
        <f t="shared" si="5"/>
        <v>Please Check</v>
      </c>
      <c r="O45" s="19"/>
    </row>
    <row r="46" spans="2:15" hidden="1" x14ac:dyDescent="0.35">
      <c r="B46" s="10"/>
      <c r="C46" s="11"/>
      <c r="D46" s="11"/>
      <c r="E46" s="12">
        <f t="shared" si="0"/>
        <v>0</v>
      </c>
      <c r="F46" s="13" t="str">
        <f t="shared" si="1"/>
        <v>Check dates</v>
      </c>
      <c r="G46" s="20"/>
      <c r="H46" s="15"/>
      <c r="I46" s="16"/>
      <c r="J46" s="17" t="str">
        <f t="shared" si="2"/>
        <v/>
      </c>
      <c r="K46" s="18" t="str">
        <f t="shared" si="3"/>
        <v>Please Check</v>
      </c>
      <c r="L46" s="18" t="str">
        <f t="shared" si="4"/>
        <v>Please Check</v>
      </c>
      <c r="M46" s="18" t="str">
        <f t="shared" si="5"/>
        <v>Please Check</v>
      </c>
      <c r="O46" s="19"/>
    </row>
    <row r="47" spans="2:15" hidden="1" x14ac:dyDescent="0.35">
      <c r="B47" s="10"/>
      <c r="C47" s="11"/>
      <c r="D47" s="11"/>
      <c r="E47" s="12">
        <f t="shared" si="0"/>
        <v>0</v>
      </c>
      <c r="F47" s="13" t="str">
        <f t="shared" si="1"/>
        <v>Check dates</v>
      </c>
      <c r="G47" s="20"/>
      <c r="H47" s="15"/>
      <c r="I47" s="16"/>
      <c r="J47" s="17" t="str">
        <f t="shared" si="2"/>
        <v/>
      </c>
      <c r="K47" s="18" t="str">
        <f t="shared" si="3"/>
        <v>Please Check</v>
      </c>
      <c r="L47" s="18" t="str">
        <f t="shared" si="4"/>
        <v>Please Check</v>
      </c>
      <c r="M47" s="18" t="str">
        <f t="shared" si="5"/>
        <v>Please Check</v>
      </c>
      <c r="O47" s="19"/>
    </row>
    <row r="48" spans="2:15" hidden="1" x14ac:dyDescent="0.35">
      <c r="B48" s="10"/>
      <c r="C48" s="11"/>
      <c r="D48" s="11"/>
      <c r="E48" s="12">
        <f t="shared" si="0"/>
        <v>0</v>
      </c>
      <c r="F48" s="13" t="str">
        <f t="shared" si="1"/>
        <v>Check dates</v>
      </c>
      <c r="G48" s="20"/>
      <c r="H48" s="15"/>
      <c r="I48" s="16"/>
      <c r="J48" s="17" t="str">
        <f t="shared" si="2"/>
        <v/>
      </c>
      <c r="K48" s="18" t="str">
        <f t="shared" si="3"/>
        <v>Please Check</v>
      </c>
      <c r="L48" s="18" t="str">
        <f t="shared" si="4"/>
        <v>Please Check</v>
      </c>
      <c r="M48" s="18" t="str">
        <f t="shared" si="5"/>
        <v>Please Check</v>
      </c>
      <c r="O48" s="19"/>
    </row>
    <row r="49" spans="2:15" hidden="1" x14ac:dyDescent="0.35">
      <c r="B49" s="10"/>
      <c r="C49" s="11"/>
      <c r="D49" s="11"/>
      <c r="E49" s="12">
        <f t="shared" si="0"/>
        <v>0</v>
      </c>
      <c r="F49" s="13" t="str">
        <f t="shared" si="1"/>
        <v>Check dates</v>
      </c>
      <c r="G49" s="20"/>
      <c r="H49" s="15"/>
      <c r="I49" s="16"/>
      <c r="J49" s="17" t="str">
        <f t="shared" si="2"/>
        <v/>
      </c>
      <c r="K49" s="18" t="str">
        <f t="shared" si="3"/>
        <v>Please Check</v>
      </c>
      <c r="L49" s="18" t="str">
        <f t="shared" si="4"/>
        <v>Please Check</v>
      </c>
      <c r="M49" s="18" t="str">
        <f t="shared" si="5"/>
        <v>Please Check</v>
      </c>
      <c r="O49" s="19"/>
    </row>
    <row r="50" spans="2:15" hidden="1" x14ac:dyDescent="0.35">
      <c r="B50" s="10"/>
      <c r="C50" s="11"/>
      <c r="D50" s="11"/>
      <c r="E50" s="12">
        <f t="shared" si="0"/>
        <v>0</v>
      </c>
      <c r="F50" s="13" t="str">
        <f t="shared" si="1"/>
        <v>Check dates</v>
      </c>
      <c r="G50" s="20"/>
      <c r="H50" s="15"/>
      <c r="I50" s="16"/>
      <c r="J50" s="17" t="str">
        <f t="shared" si="2"/>
        <v/>
      </c>
      <c r="K50" s="18" t="str">
        <f t="shared" si="3"/>
        <v>Please Check</v>
      </c>
      <c r="L50" s="18" t="str">
        <f t="shared" si="4"/>
        <v>Please Check</v>
      </c>
      <c r="M50" s="18" t="str">
        <f t="shared" si="5"/>
        <v>Please Check</v>
      </c>
      <c r="O50" s="19"/>
    </row>
    <row r="51" spans="2:15" hidden="1" x14ac:dyDescent="0.35">
      <c r="B51" s="10"/>
      <c r="C51" s="11"/>
      <c r="D51" s="11"/>
      <c r="E51" s="12">
        <f t="shared" si="0"/>
        <v>0</v>
      </c>
      <c r="F51" s="13" t="str">
        <f t="shared" si="1"/>
        <v>Check dates</v>
      </c>
      <c r="G51" s="20"/>
      <c r="H51" s="15"/>
      <c r="I51" s="16"/>
      <c r="J51" s="17" t="str">
        <f t="shared" si="2"/>
        <v/>
      </c>
      <c r="K51" s="18" t="str">
        <f t="shared" si="3"/>
        <v>Please Check</v>
      </c>
      <c r="L51" s="18" t="str">
        <f t="shared" si="4"/>
        <v>Please Check</v>
      </c>
      <c r="M51" s="18" t="str">
        <f t="shared" si="5"/>
        <v>Please Check</v>
      </c>
      <c r="O51" s="19"/>
    </row>
    <row r="52" spans="2:15" hidden="1" x14ac:dyDescent="0.35">
      <c r="B52" s="10"/>
      <c r="C52" s="11"/>
      <c r="D52" s="11"/>
      <c r="E52" s="12">
        <f t="shared" si="0"/>
        <v>0</v>
      </c>
      <c r="F52" s="13" t="str">
        <f t="shared" si="1"/>
        <v>Check dates</v>
      </c>
      <c r="G52" s="20"/>
      <c r="H52" s="15"/>
      <c r="I52" s="16"/>
      <c r="J52" s="17" t="str">
        <f t="shared" si="2"/>
        <v/>
      </c>
      <c r="K52" s="18" t="str">
        <f t="shared" si="3"/>
        <v>Please Check</v>
      </c>
      <c r="L52" s="18" t="str">
        <f t="shared" si="4"/>
        <v>Please Check</v>
      </c>
      <c r="M52" s="18" t="str">
        <f t="shared" si="5"/>
        <v>Please Check</v>
      </c>
      <c r="O52" s="19"/>
    </row>
    <row r="53" spans="2:15" hidden="1" x14ac:dyDescent="0.35">
      <c r="B53" s="10"/>
      <c r="C53" s="11"/>
      <c r="D53" s="11"/>
      <c r="E53" s="12">
        <f t="shared" si="0"/>
        <v>0</v>
      </c>
      <c r="F53" s="13" t="str">
        <f t="shared" si="1"/>
        <v>Check dates</v>
      </c>
      <c r="G53" s="20"/>
      <c r="H53" s="15"/>
      <c r="I53" s="16"/>
      <c r="J53" s="17" t="str">
        <f t="shared" si="2"/>
        <v/>
      </c>
      <c r="K53" s="18" t="str">
        <f t="shared" si="3"/>
        <v>Please Check</v>
      </c>
      <c r="L53" s="18" t="str">
        <f t="shared" si="4"/>
        <v>Please Check</v>
      </c>
      <c r="M53" s="18" t="str">
        <f t="shared" si="5"/>
        <v>Please Check</v>
      </c>
      <c r="O53" s="19"/>
    </row>
    <row r="54" spans="2:15" hidden="1" x14ac:dyDescent="0.35">
      <c r="B54" s="10"/>
      <c r="C54" s="11"/>
      <c r="D54" s="11"/>
      <c r="E54" s="12">
        <f t="shared" si="0"/>
        <v>0</v>
      </c>
      <c r="F54" s="13" t="str">
        <f t="shared" si="1"/>
        <v>Check dates</v>
      </c>
      <c r="G54" s="20"/>
      <c r="H54" s="15"/>
      <c r="I54" s="16"/>
      <c r="J54" s="17" t="str">
        <f t="shared" si="2"/>
        <v/>
      </c>
      <c r="K54" s="18" t="str">
        <f t="shared" si="3"/>
        <v>Please Check</v>
      </c>
      <c r="L54" s="18" t="str">
        <f t="shared" si="4"/>
        <v>Please Check</v>
      </c>
      <c r="M54" s="18" t="str">
        <f t="shared" si="5"/>
        <v>Please Check</v>
      </c>
      <c r="O54" s="19"/>
    </row>
    <row r="55" spans="2:15" hidden="1" x14ac:dyDescent="0.35">
      <c r="B55" s="10"/>
      <c r="C55" s="11"/>
      <c r="D55" s="11"/>
      <c r="E55" s="12">
        <f t="shared" si="0"/>
        <v>0</v>
      </c>
      <c r="F55" s="13" t="str">
        <f t="shared" si="1"/>
        <v>Check dates</v>
      </c>
      <c r="G55" s="20"/>
      <c r="H55" s="15"/>
      <c r="I55" s="16"/>
      <c r="J55" s="17" t="str">
        <f t="shared" si="2"/>
        <v/>
      </c>
      <c r="K55" s="18" t="str">
        <f t="shared" si="3"/>
        <v>Please Check</v>
      </c>
      <c r="L55" s="18" t="str">
        <f t="shared" si="4"/>
        <v>Please Check</v>
      </c>
      <c r="M55" s="18" t="str">
        <f t="shared" si="5"/>
        <v>Please Check</v>
      </c>
      <c r="O55" s="19"/>
    </row>
    <row r="56" spans="2:15" hidden="1" x14ac:dyDescent="0.35">
      <c r="B56" s="10"/>
      <c r="C56" s="11"/>
      <c r="D56" s="11"/>
      <c r="E56" s="12">
        <f t="shared" si="0"/>
        <v>0</v>
      </c>
      <c r="F56" s="13" t="str">
        <f t="shared" si="1"/>
        <v>Check dates</v>
      </c>
      <c r="G56" s="20"/>
      <c r="H56" s="15"/>
      <c r="I56" s="16"/>
      <c r="J56" s="17" t="str">
        <f t="shared" si="2"/>
        <v/>
      </c>
      <c r="K56" s="18" t="str">
        <f t="shared" si="3"/>
        <v>Please Check</v>
      </c>
      <c r="L56" s="18" t="str">
        <f t="shared" si="4"/>
        <v>Please Check</v>
      </c>
      <c r="M56" s="18" t="str">
        <f t="shared" si="5"/>
        <v>Please Check</v>
      </c>
      <c r="O56" s="19"/>
    </row>
    <row r="57" spans="2:15" hidden="1" x14ac:dyDescent="0.35">
      <c r="B57" s="10"/>
      <c r="C57" s="11"/>
      <c r="D57" s="11"/>
      <c r="E57" s="12">
        <f t="shared" si="0"/>
        <v>0</v>
      </c>
      <c r="F57" s="13" t="str">
        <f t="shared" si="1"/>
        <v>Check dates</v>
      </c>
      <c r="G57" s="20"/>
      <c r="H57" s="15"/>
      <c r="I57" s="16"/>
      <c r="J57" s="17" t="str">
        <f t="shared" si="2"/>
        <v/>
      </c>
      <c r="K57" s="18" t="str">
        <f t="shared" si="3"/>
        <v>Please Check</v>
      </c>
      <c r="L57" s="18" t="str">
        <f t="shared" si="4"/>
        <v>Please Check</v>
      </c>
      <c r="M57" s="18" t="str">
        <f t="shared" si="5"/>
        <v>Please Check</v>
      </c>
      <c r="O57" s="19"/>
    </row>
    <row r="58" spans="2:15" hidden="1" x14ac:dyDescent="0.35">
      <c r="B58" s="10"/>
      <c r="C58" s="11"/>
      <c r="D58" s="11"/>
      <c r="E58" s="12">
        <f t="shared" si="0"/>
        <v>0</v>
      </c>
      <c r="F58" s="13" t="str">
        <f t="shared" si="1"/>
        <v>Check dates</v>
      </c>
      <c r="G58" s="20"/>
      <c r="H58" s="15"/>
      <c r="I58" s="16"/>
      <c r="J58" s="17" t="str">
        <f t="shared" si="2"/>
        <v/>
      </c>
      <c r="K58" s="18" t="str">
        <f t="shared" si="3"/>
        <v>Please Check</v>
      </c>
      <c r="L58" s="18" t="str">
        <f t="shared" si="4"/>
        <v>Please Check</v>
      </c>
      <c r="M58" s="18" t="str">
        <f t="shared" si="5"/>
        <v>Please Check</v>
      </c>
      <c r="O58" s="19"/>
    </row>
    <row r="59" spans="2:15" hidden="1" x14ac:dyDescent="0.35">
      <c r="B59" s="10"/>
      <c r="C59" s="11"/>
      <c r="D59" s="11"/>
      <c r="E59" s="12">
        <f t="shared" si="0"/>
        <v>0</v>
      </c>
      <c r="F59" s="13" t="str">
        <f t="shared" si="1"/>
        <v>Check dates</v>
      </c>
      <c r="G59" s="20"/>
      <c r="H59" s="15"/>
      <c r="I59" s="16"/>
      <c r="J59" s="17" t="str">
        <f t="shared" si="2"/>
        <v/>
      </c>
      <c r="K59" s="18" t="str">
        <f t="shared" si="3"/>
        <v>Please Check</v>
      </c>
      <c r="L59" s="18" t="str">
        <f t="shared" si="4"/>
        <v>Please Check</v>
      </c>
      <c r="M59" s="18" t="str">
        <f t="shared" si="5"/>
        <v>Please Check</v>
      </c>
      <c r="O59" s="19"/>
    </row>
    <row r="60" spans="2:15" hidden="1" x14ac:dyDescent="0.35">
      <c r="B60" s="10"/>
      <c r="C60" s="11"/>
      <c r="D60" s="11"/>
      <c r="E60" s="12">
        <f t="shared" si="0"/>
        <v>0</v>
      </c>
      <c r="F60" s="13" t="str">
        <f t="shared" si="1"/>
        <v>Check dates</v>
      </c>
      <c r="G60" s="20"/>
      <c r="H60" s="15"/>
      <c r="I60" s="16"/>
      <c r="J60" s="17" t="str">
        <f t="shared" si="2"/>
        <v/>
      </c>
      <c r="K60" s="18" t="str">
        <f t="shared" si="3"/>
        <v>Please Check</v>
      </c>
      <c r="L60" s="18" t="str">
        <f t="shared" si="4"/>
        <v>Please Check</v>
      </c>
      <c r="M60" s="18" t="str">
        <f t="shared" si="5"/>
        <v>Please Check</v>
      </c>
      <c r="O60" s="19"/>
    </row>
    <row r="61" spans="2:15" hidden="1" x14ac:dyDescent="0.35">
      <c r="B61" s="10"/>
      <c r="C61" s="11"/>
      <c r="D61" s="11"/>
      <c r="E61" s="12">
        <f t="shared" si="0"/>
        <v>0</v>
      </c>
      <c r="F61" s="13" t="str">
        <f t="shared" si="1"/>
        <v>Check dates</v>
      </c>
      <c r="G61" s="20"/>
      <c r="H61" s="15"/>
      <c r="I61" s="16"/>
      <c r="J61" s="17" t="str">
        <f t="shared" si="2"/>
        <v/>
      </c>
      <c r="K61" s="18" t="str">
        <f t="shared" si="3"/>
        <v>Please Check</v>
      </c>
      <c r="L61" s="18" t="str">
        <f t="shared" si="4"/>
        <v>Please Check</v>
      </c>
      <c r="M61" s="18" t="str">
        <f t="shared" si="5"/>
        <v>Please Check</v>
      </c>
      <c r="O61" s="19"/>
    </row>
    <row r="62" spans="2:15" hidden="1" x14ac:dyDescent="0.35">
      <c r="B62" s="10"/>
      <c r="C62" s="11"/>
      <c r="D62" s="11"/>
      <c r="E62" s="12">
        <f t="shared" si="0"/>
        <v>0</v>
      </c>
      <c r="F62" s="13" t="str">
        <f t="shared" si="1"/>
        <v>Check dates</v>
      </c>
      <c r="G62" s="20"/>
      <c r="H62" s="15"/>
      <c r="I62" s="16"/>
      <c r="J62" s="17" t="str">
        <f t="shared" si="2"/>
        <v/>
      </c>
      <c r="K62" s="18" t="str">
        <f t="shared" si="3"/>
        <v>Please Check</v>
      </c>
      <c r="L62" s="18" t="str">
        <f t="shared" si="4"/>
        <v>Please Check</v>
      </c>
      <c r="M62" s="18" t="str">
        <f t="shared" si="5"/>
        <v>Please Check</v>
      </c>
      <c r="O62" s="19"/>
    </row>
    <row r="63" spans="2:15" hidden="1" x14ac:dyDescent="0.35">
      <c r="B63" s="10"/>
      <c r="C63" s="11"/>
      <c r="D63" s="11"/>
      <c r="E63" s="12">
        <f t="shared" si="0"/>
        <v>0</v>
      </c>
      <c r="F63" s="13" t="str">
        <f t="shared" si="1"/>
        <v>Check dates</v>
      </c>
      <c r="G63" s="20"/>
      <c r="H63" s="15"/>
      <c r="I63" s="16"/>
      <c r="J63" s="17" t="str">
        <f t="shared" si="2"/>
        <v/>
      </c>
      <c r="K63" s="18" t="str">
        <f t="shared" si="3"/>
        <v>Please Check</v>
      </c>
      <c r="L63" s="18" t="str">
        <f t="shared" si="4"/>
        <v>Please Check</v>
      </c>
      <c r="M63" s="18" t="str">
        <f t="shared" si="5"/>
        <v>Please Check</v>
      </c>
      <c r="O63" s="19"/>
    </row>
    <row r="64" spans="2:15" hidden="1" x14ac:dyDescent="0.35">
      <c r="B64" s="10"/>
      <c r="C64" s="11"/>
      <c r="D64" s="11"/>
      <c r="E64" s="12">
        <f t="shared" si="0"/>
        <v>0</v>
      </c>
      <c r="F64" s="13" t="str">
        <f t="shared" si="1"/>
        <v>Check dates</v>
      </c>
      <c r="G64" s="20"/>
      <c r="H64" s="15"/>
      <c r="I64" s="16"/>
      <c r="J64" s="17" t="str">
        <f t="shared" si="2"/>
        <v/>
      </c>
      <c r="K64" s="18" t="str">
        <f t="shared" si="3"/>
        <v>Please Check</v>
      </c>
      <c r="L64" s="18" t="str">
        <f t="shared" si="4"/>
        <v>Please Check</v>
      </c>
      <c r="M64" s="18" t="str">
        <f t="shared" si="5"/>
        <v>Please Check</v>
      </c>
      <c r="O64" s="19"/>
    </row>
    <row r="65" spans="2:15" hidden="1" x14ac:dyDescent="0.35">
      <c r="B65" s="10"/>
      <c r="C65" s="11"/>
      <c r="D65" s="11"/>
      <c r="E65" s="12">
        <f t="shared" si="0"/>
        <v>0</v>
      </c>
      <c r="F65" s="13" t="str">
        <f t="shared" si="1"/>
        <v>Check dates</v>
      </c>
      <c r="G65" s="20"/>
      <c r="H65" s="15"/>
      <c r="I65" s="16"/>
      <c r="J65" s="17" t="str">
        <f t="shared" si="2"/>
        <v/>
      </c>
      <c r="K65" s="18" t="str">
        <f t="shared" si="3"/>
        <v>Please Check</v>
      </c>
      <c r="L65" s="18" t="str">
        <f t="shared" si="4"/>
        <v>Please Check</v>
      </c>
      <c r="M65" s="18" t="str">
        <f t="shared" si="5"/>
        <v>Please Check</v>
      </c>
      <c r="O65" s="19"/>
    </row>
    <row r="66" spans="2:15" hidden="1" x14ac:dyDescent="0.35">
      <c r="B66" s="10"/>
      <c r="C66" s="11"/>
      <c r="D66" s="11"/>
      <c r="E66" s="12">
        <f t="shared" si="0"/>
        <v>0</v>
      </c>
      <c r="F66" s="13" t="str">
        <f t="shared" si="1"/>
        <v>Check dates</v>
      </c>
      <c r="G66" s="20"/>
      <c r="H66" s="15"/>
      <c r="I66" s="16"/>
      <c r="J66" s="17" t="str">
        <f t="shared" si="2"/>
        <v/>
      </c>
      <c r="K66" s="18" t="str">
        <f t="shared" si="3"/>
        <v>Please Check</v>
      </c>
      <c r="L66" s="18" t="str">
        <f t="shared" si="4"/>
        <v>Please Check</v>
      </c>
      <c r="M66" s="18" t="str">
        <f t="shared" si="5"/>
        <v>Please Check</v>
      </c>
      <c r="O66" s="19"/>
    </row>
    <row r="67" spans="2:15" hidden="1" x14ac:dyDescent="0.35">
      <c r="B67" s="10"/>
      <c r="C67" s="11"/>
      <c r="D67" s="11"/>
      <c r="E67" s="12">
        <f t="shared" si="0"/>
        <v>0</v>
      </c>
      <c r="F67" s="13" t="str">
        <f t="shared" si="1"/>
        <v>Check dates</v>
      </c>
      <c r="G67" s="20"/>
      <c r="H67" s="15"/>
      <c r="I67" s="16"/>
      <c r="J67" s="17" t="str">
        <f t="shared" si="2"/>
        <v/>
      </c>
      <c r="K67" s="18" t="str">
        <f t="shared" si="3"/>
        <v>Please Check</v>
      </c>
      <c r="L67" s="18" t="str">
        <f t="shared" si="4"/>
        <v>Please Check</v>
      </c>
      <c r="M67" s="18" t="str">
        <f t="shared" si="5"/>
        <v>Please Check</v>
      </c>
      <c r="O67" s="19"/>
    </row>
    <row r="68" spans="2:15" hidden="1" x14ac:dyDescent="0.35">
      <c r="B68" s="10"/>
      <c r="C68" s="11"/>
      <c r="D68" s="11"/>
      <c r="E68" s="12">
        <f t="shared" si="0"/>
        <v>0</v>
      </c>
      <c r="F68" s="13" t="str">
        <f t="shared" si="1"/>
        <v>Check dates</v>
      </c>
      <c r="G68" s="20"/>
      <c r="H68" s="15"/>
      <c r="I68" s="16"/>
      <c r="J68" s="17" t="str">
        <f t="shared" si="2"/>
        <v/>
      </c>
      <c r="K68" s="18" t="str">
        <f t="shared" si="3"/>
        <v>Please Check</v>
      </c>
      <c r="L68" s="18" t="str">
        <f t="shared" si="4"/>
        <v>Please Check</v>
      </c>
      <c r="M68" s="18" t="str">
        <f t="shared" si="5"/>
        <v>Please Check</v>
      </c>
      <c r="O68" s="19"/>
    </row>
    <row r="69" spans="2:15" hidden="1" x14ac:dyDescent="0.35">
      <c r="B69" s="10"/>
      <c r="C69" s="11"/>
      <c r="D69" s="11"/>
      <c r="E69" s="12">
        <f t="shared" si="0"/>
        <v>0</v>
      </c>
      <c r="F69" s="13" t="str">
        <f t="shared" si="1"/>
        <v>Check dates</v>
      </c>
      <c r="G69" s="20"/>
      <c r="H69" s="15"/>
      <c r="I69" s="16"/>
      <c r="J69" s="17" t="str">
        <f t="shared" si="2"/>
        <v/>
      </c>
      <c r="K69" s="18" t="str">
        <f t="shared" si="3"/>
        <v>Please Check</v>
      </c>
      <c r="L69" s="18" t="str">
        <f t="shared" si="4"/>
        <v>Please Check</v>
      </c>
      <c r="M69" s="18" t="str">
        <f t="shared" si="5"/>
        <v>Please Check</v>
      </c>
      <c r="O69" s="19"/>
    </row>
    <row r="70" spans="2:15" hidden="1" x14ac:dyDescent="0.35">
      <c r="B70" s="10"/>
      <c r="C70" s="11"/>
      <c r="D70" s="11"/>
      <c r="E70" s="12">
        <f t="shared" si="0"/>
        <v>0</v>
      </c>
      <c r="F70" s="13" t="str">
        <f t="shared" si="1"/>
        <v>Check dates</v>
      </c>
      <c r="G70" s="20"/>
      <c r="H70" s="15"/>
      <c r="I70" s="16"/>
      <c r="J70" s="17" t="str">
        <f t="shared" si="2"/>
        <v/>
      </c>
      <c r="K70" s="18" t="str">
        <f t="shared" si="3"/>
        <v>Please Check</v>
      </c>
      <c r="L70" s="18" t="str">
        <f t="shared" si="4"/>
        <v>Please Check</v>
      </c>
      <c r="M70" s="18" t="str">
        <f t="shared" si="5"/>
        <v>Please Check</v>
      </c>
      <c r="O70" s="19"/>
    </row>
    <row r="71" spans="2:15" hidden="1" x14ac:dyDescent="0.35">
      <c r="B71" s="10"/>
      <c r="C71" s="11"/>
      <c r="D71" s="11"/>
      <c r="E71" s="12">
        <f t="shared" si="0"/>
        <v>0</v>
      </c>
      <c r="F71" s="13" t="str">
        <f t="shared" si="1"/>
        <v>Check dates</v>
      </c>
      <c r="G71" s="20"/>
      <c r="H71" s="15"/>
      <c r="I71" s="16"/>
      <c r="J71" s="17" t="str">
        <f t="shared" si="2"/>
        <v/>
      </c>
      <c r="K71" s="18" t="str">
        <f t="shared" si="3"/>
        <v>Please Check</v>
      </c>
      <c r="L71" s="18" t="str">
        <f t="shared" si="4"/>
        <v>Please Check</v>
      </c>
      <c r="M71" s="18" t="str">
        <f t="shared" si="5"/>
        <v>Please Check</v>
      </c>
      <c r="O71" s="19"/>
    </row>
    <row r="72" spans="2:15" hidden="1" x14ac:dyDescent="0.35">
      <c r="B72" s="10"/>
      <c r="C72" s="11"/>
      <c r="D72" s="11"/>
      <c r="E72" s="12">
        <f t="shared" si="0"/>
        <v>0</v>
      </c>
      <c r="F72" s="13" t="str">
        <f t="shared" si="1"/>
        <v>Check dates</v>
      </c>
      <c r="G72" s="20"/>
      <c r="H72" s="15"/>
      <c r="I72" s="16"/>
      <c r="J72" s="17" t="str">
        <f t="shared" si="2"/>
        <v/>
      </c>
      <c r="K72" s="18" t="str">
        <f t="shared" si="3"/>
        <v>Please Check</v>
      </c>
      <c r="L72" s="18" t="str">
        <f t="shared" si="4"/>
        <v>Please Check</v>
      </c>
      <c r="M72" s="18" t="str">
        <f t="shared" si="5"/>
        <v>Please Check</v>
      </c>
      <c r="O72" s="19"/>
    </row>
    <row r="73" spans="2:15" hidden="1" x14ac:dyDescent="0.35">
      <c r="B73" s="10"/>
      <c r="C73" s="11"/>
      <c r="D73" s="11"/>
      <c r="E73" s="12">
        <f t="shared" ref="E73:E100" si="6">D73-C73</f>
        <v>0</v>
      </c>
      <c r="F73" s="13" t="str">
        <f t="shared" ref="F73:F100" si="7">IF(E73&lt;=IF(C73&gt;0,$C$4-C73,0),"Check dates",IF(C73&gt;0,$C$4-C73,0))</f>
        <v>Check dates</v>
      </c>
      <c r="G73" s="20"/>
      <c r="H73" s="15"/>
      <c r="I73" s="16"/>
      <c r="J73" s="17" t="str">
        <f t="shared" ref="J73:J100" si="8">IF(AND(H73="",I73=""),"",MAX(G73*H73,I73))</f>
        <v/>
      </c>
      <c r="K73" s="18" t="str">
        <f t="shared" ref="K73:K100" si="9">IFERROR((J73)*((1+$C$5)^(E73-F73)),"Please Check")</f>
        <v>Please Check</v>
      </c>
      <c r="L73" s="18" t="str">
        <f t="shared" ref="L73:L100" si="10">IFERROR(IF(K73&gt;0,K73/E73,0),"Please Check")</f>
        <v>Please Check</v>
      </c>
      <c r="M73" s="18" t="str">
        <f t="shared" ref="M73:M100" si="11">IFERROR(+L73*F73,"Please Check")</f>
        <v>Please Check</v>
      </c>
      <c r="O73" s="19"/>
    </row>
    <row r="74" spans="2:15" hidden="1" x14ac:dyDescent="0.35">
      <c r="B74" s="10"/>
      <c r="C74" s="11"/>
      <c r="D74" s="11"/>
      <c r="E74" s="12">
        <f t="shared" si="6"/>
        <v>0</v>
      </c>
      <c r="F74" s="13" t="str">
        <f t="shared" si="7"/>
        <v>Check dates</v>
      </c>
      <c r="G74" s="20"/>
      <c r="H74" s="15"/>
      <c r="I74" s="16"/>
      <c r="J74" s="17" t="str">
        <f t="shared" si="8"/>
        <v/>
      </c>
      <c r="K74" s="18" t="str">
        <f t="shared" si="9"/>
        <v>Please Check</v>
      </c>
      <c r="L74" s="18" t="str">
        <f t="shared" si="10"/>
        <v>Please Check</v>
      </c>
      <c r="M74" s="18" t="str">
        <f t="shared" si="11"/>
        <v>Please Check</v>
      </c>
      <c r="O74" s="19"/>
    </row>
    <row r="75" spans="2:15" hidden="1" x14ac:dyDescent="0.35">
      <c r="B75" s="10"/>
      <c r="C75" s="11"/>
      <c r="D75" s="11"/>
      <c r="E75" s="12">
        <f t="shared" si="6"/>
        <v>0</v>
      </c>
      <c r="F75" s="13" t="str">
        <f t="shared" si="7"/>
        <v>Check dates</v>
      </c>
      <c r="G75" s="20"/>
      <c r="H75" s="15"/>
      <c r="I75" s="16"/>
      <c r="J75" s="17" t="str">
        <f t="shared" si="8"/>
        <v/>
      </c>
      <c r="K75" s="18" t="str">
        <f t="shared" si="9"/>
        <v>Please Check</v>
      </c>
      <c r="L75" s="18" t="str">
        <f t="shared" si="10"/>
        <v>Please Check</v>
      </c>
      <c r="M75" s="18" t="str">
        <f t="shared" si="11"/>
        <v>Please Check</v>
      </c>
      <c r="O75" s="19"/>
    </row>
    <row r="76" spans="2:15" hidden="1" x14ac:dyDescent="0.35">
      <c r="B76" s="10"/>
      <c r="C76" s="11"/>
      <c r="D76" s="11"/>
      <c r="E76" s="12">
        <f t="shared" si="6"/>
        <v>0</v>
      </c>
      <c r="F76" s="13" t="str">
        <f t="shared" si="7"/>
        <v>Check dates</v>
      </c>
      <c r="G76" s="20"/>
      <c r="H76" s="15"/>
      <c r="I76" s="16"/>
      <c r="J76" s="17" t="str">
        <f t="shared" si="8"/>
        <v/>
      </c>
      <c r="K76" s="18" t="str">
        <f t="shared" si="9"/>
        <v>Please Check</v>
      </c>
      <c r="L76" s="18" t="str">
        <f t="shared" si="10"/>
        <v>Please Check</v>
      </c>
      <c r="M76" s="18" t="str">
        <f t="shared" si="11"/>
        <v>Please Check</v>
      </c>
      <c r="O76" s="19"/>
    </row>
    <row r="77" spans="2:15" hidden="1" x14ac:dyDescent="0.35">
      <c r="B77" s="10"/>
      <c r="C77" s="11"/>
      <c r="D77" s="11"/>
      <c r="E77" s="12">
        <f t="shared" si="6"/>
        <v>0</v>
      </c>
      <c r="F77" s="13" t="str">
        <f t="shared" si="7"/>
        <v>Check dates</v>
      </c>
      <c r="G77" s="20"/>
      <c r="H77" s="15"/>
      <c r="I77" s="16"/>
      <c r="J77" s="17" t="str">
        <f t="shared" si="8"/>
        <v/>
      </c>
      <c r="K77" s="18" t="str">
        <f t="shared" si="9"/>
        <v>Please Check</v>
      </c>
      <c r="L77" s="18" t="str">
        <f t="shared" si="10"/>
        <v>Please Check</v>
      </c>
      <c r="M77" s="18" t="str">
        <f t="shared" si="11"/>
        <v>Please Check</v>
      </c>
      <c r="O77" s="19"/>
    </row>
    <row r="78" spans="2:15" hidden="1" x14ac:dyDescent="0.35">
      <c r="B78" s="10"/>
      <c r="C78" s="11"/>
      <c r="D78" s="11"/>
      <c r="E78" s="12">
        <f t="shared" si="6"/>
        <v>0</v>
      </c>
      <c r="F78" s="13" t="str">
        <f t="shared" si="7"/>
        <v>Check dates</v>
      </c>
      <c r="G78" s="20"/>
      <c r="H78" s="15"/>
      <c r="I78" s="16"/>
      <c r="J78" s="17" t="str">
        <f t="shared" si="8"/>
        <v/>
      </c>
      <c r="K78" s="18" t="str">
        <f t="shared" si="9"/>
        <v>Please Check</v>
      </c>
      <c r="L78" s="18" t="str">
        <f t="shared" si="10"/>
        <v>Please Check</v>
      </c>
      <c r="M78" s="18" t="str">
        <f t="shared" si="11"/>
        <v>Please Check</v>
      </c>
      <c r="O78" s="19"/>
    </row>
    <row r="79" spans="2:15" hidden="1" x14ac:dyDescent="0.35">
      <c r="B79" s="10"/>
      <c r="C79" s="11"/>
      <c r="D79" s="11"/>
      <c r="E79" s="12">
        <f t="shared" si="6"/>
        <v>0</v>
      </c>
      <c r="F79" s="13" t="str">
        <f t="shared" si="7"/>
        <v>Check dates</v>
      </c>
      <c r="G79" s="20"/>
      <c r="H79" s="15"/>
      <c r="I79" s="16"/>
      <c r="J79" s="17" t="str">
        <f t="shared" si="8"/>
        <v/>
      </c>
      <c r="K79" s="18" t="str">
        <f t="shared" si="9"/>
        <v>Please Check</v>
      </c>
      <c r="L79" s="18" t="str">
        <f t="shared" si="10"/>
        <v>Please Check</v>
      </c>
      <c r="M79" s="18" t="str">
        <f t="shared" si="11"/>
        <v>Please Check</v>
      </c>
      <c r="O79" s="19"/>
    </row>
    <row r="80" spans="2:15" hidden="1" x14ac:dyDescent="0.35">
      <c r="B80" s="10"/>
      <c r="C80" s="11"/>
      <c r="D80" s="11"/>
      <c r="E80" s="12">
        <f t="shared" si="6"/>
        <v>0</v>
      </c>
      <c r="F80" s="13" t="str">
        <f t="shared" si="7"/>
        <v>Check dates</v>
      </c>
      <c r="G80" s="20"/>
      <c r="H80" s="15"/>
      <c r="I80" s="16"/>
      <c r="J80" s="17" t="str">
        <f t="shared" si="8"/>
        <v/>
      </c>
      <c r="K80" s="18" t="str">
        <f t="shared" si="9"/>
        <v>Please Check</v>
      </c>
      <c r="L80" s="18" t="str">
        <f t="shared" si="10"/>
        <v>Please Check</v>
      </c>
      <c r="M80" s="18" t="str">
        <f t="shared" si="11"/>
        <v>Please Check</v>
      </c>
      <c r="O80" s="19"/>
    </row>
    <row r="81" spans="2:15" hidden="1" x14ac:dyDescent="0.35">
      <c r="B81" s="10"/>
      <c r="C81" s="11"/>
      <c r="D81" s="11"/>
      <c r="E81" s="12">
        <f t="shared" si="6"/>
        <v>0</v>
      </c>
      <c r="F81" s="13" t="str">
        <f t="shared" si="7"/>
        <v>Check dates</v>
      </c>
      <c r="G81" s="20"/>
      <c r="H81" s="15"/>
      <c r="I81" s="16"/>
      <c r="J81" s="17" t="str">
        <f t="shared" si="8"/>
        <v/>
      </c>
      <c r="K81" s="18" t="str">
        <f t="shared" si="9"/>
        <v>Please Check</v>
      </c>
      <c r="L81" s="18" t="str">
        <f t="shared" si="10"/>
        <v>Please Check</v>
      </c>
      <c r="M81" s="18" t="str">
        <f t="shared" si="11"/>
        <v>Please Check</v>
      </c>
      <c r="O81" s="19"/>
    </row>
    <row r="82" spans="2:15" hidden="1" x14ac:dyDescent="0.35">
      <c r="B82" s="10"/>
      <c r="C82" s="11"/>
      <c r="D82" s="11"/>
      <c r="E82" s="12">
        <f t="shared" si="6"/>
        <v>0</v>
      </c>
      <c r="F82" s="13" t="str">
        <f t="shared" si="7"/>
        <v>Check dates</v>
      </c>
      <c r="G82" s="20"/>
      <c r="H82" s="15"/>
      <c r="I82" s="16"/>
      <c r="J82" s="17" t="str">
        <f t="shared" si="8"/>
        <v/>
      </c>
      <c r="K82" s="18" t="str">
        <f t="shared" si="9"/>
        <v>Please Check</v>
      </c>
      <c r="L82" s="18" t="str">
        <f t="shared" si="10"/>
        <v>Please Check</v>
      </c>
      <c r="M82" s="18" t="str">
        <f t="shared" si="11"/>
        <v>Please Check</v>
      </c>
      <c r="O82" s="19"/>
    </row>
    <row r="83" spans="2:15" hidden="1" x14ac:dyDescent="0.35">
      <c r="B83" s="10"/>
      <c r="C83" s="11"/>
      <c r="D83" s="11"/>
      <c r="E83" s="12">
        <f t="shared" si="6"/>
        <v>0</v>
      </c>
      <c r="F83" s="13" t="str">
        <f t="shared" si="7"/>
        <v>Check dates</v>
      </c>
      <c r="G83" s="20"/>
      <c r="H83" s="15"/>
      <c r="I83" s="16"/>
      <c r="J83" s="17" t="str">
        <f t="shared" si="8"/>
        <v/>
      </c>
      <c r="K83" s="18" t="str">
        <f t="shared" si="9"/>
        <v>Please Check</v>
      </c>
      <c r="L83" s="18" t="str">
        <f t="shared" si="10"/>
        <v>Please Check</v>
      </c>
      <c r="M83" s="18" t="str">
        <f t="shared" si="11"/>
        <v>Please Check</v>
      </c>
      <c r="O83" s="19"/>
    </row>
    <row r="84" spans="2:15" hidden="1" x14ac:dyDescent="0.35">
      <c r="B84" s="10"/>
      <c r="C84" s="11"/>
      <c r="D84" s="11"/>
      <c r="E84" s="12">
        <f t="shared" si="6"/>
        <v>0</v>
      </c>
      <c r="F84" s="13" t="str">
        <f t="shared" si="7"/>
        <v>Check dates</v>
      </c>
      <c r="G84" s="20"/>
      <c r="H84" s="15"/>
      <c r="I84" s="16"/>
      <c r="J84" s="17" t="str">
        <f t="shared" si="8"/>
        <v/>
      </c>
      <c r="K84" s="18" t="str">
        <f t="shared" si="9"/>
        <v>Please Check</v>
      </c>
      <c r="L84" s="18" t="str">
        <f t="shared" si="10"/>
        <v>Please Check</v>
      </c>
      <c r="M84" s="18" t="str">
        <f t="shared" si="11"/>
        <v>Please Check</v>
      </c>
      <c r="O84" s="19"/>
    </row>
    <row r="85" spans="2:15" hidden="1" x14ac:dyDescent="0.35">
      <c r="B85" s="10"/>
      <c r="C85" s="11"/>
      <c r="D85" s="11"/>
      <c r="E85" s="12">
        <f t="shared" si="6"/>
        <v>0</v>
      </c>
      <c r="F85" s="13" t="str">
        <f t="shared" si="7"/>
        <v>Check dates</v>
      </c>
      <c r="G85" s="20"/>
      <c r="H85" s="15"/>
      <c r="I85" s="16"/>
      <c r="J85" s="17" t="str">
        <f t="shared" si="8"/>
        <v/>
      </c>
      <c r="K85" s="18" t="str">
        <f t="shared" si="9"/>
        <v>Please Check</v>
      </c>
      <c r="L85" s="18" t="str">
        <f t="shared" si="10"/>
        <v>Please Check</v>
      </c>
      <c r="M85" s="18" t="str">
        <f t="shared" si="11"/>
        <v>Please Check</v>
      </c>
      <c r="O85" s="19"/>
    </row>
    <row r="86" spans="2:15" hidden="1" x14ac:dyDescent="0.35">
      <c r="B86" s="10"/>
      <c r="C86" s="11"/>
      <c r="D86" s="11"/>
      <c r="E86" s="12">
        <f t="shared" si="6"/>
        <v>0</v>
      </c>
      <c r="F86" s="13" t="str">
        <f t="shared" si="7"/>
        <v>Check dates</v>
      </c>
      <c r="G86" s="20"/>
      <c r="H86" s="15"/>
      <c r="I86" s="16"/>
      <c r="J86" s="17" t="str">
        <f t="shared" si="8"/>
        <v/>
      </c>
      <c r="K86" s="18" t="str">
        <f t="shared" si="9"/>
        <v>Please Check</v>
      </c>
      <c r="L86" s="18" t="str">
        <f t="shared" si="10"/>
        <v>Please Check</v>
      </c>
      <c r="M86" s="18" t="str">
        <f t="shared" si="11"/>
        <v>Please Check</v>
      </c>
      <c r="O86" s="19"/>
    </row>
    <row r="87" spans="2:15" hidden="1" x14ac:dyDescent="0.35">
      <c r="B87" s="10"/>
      <c r="C87" s="11"/>
      <c r="D87" s="11"/>
      <c r="E87" s="12">
        <f t="shared" si="6"/>
        <v>0</v>
      </c>
      <c r="F87" s="13" t="str">
        <f t="shared" si="7"/>
        <v>Check dates</v>
      </c>
      <c r="G87" s="20"/>
      <c r="H87" s="15"/>
      <c r="I87" s="16"/>
      <c r="J87" s="17" t="str">
        <f t="shared" si="8"/>
        <v/>
      </c>
      <c r="K87" s="18" t="str">
        <f t="shared" si="9"/>
        <v>Please Check</v>
      </c>
      <c r="L87" s="18" t="str">
        <f t="shared" si="10"/>
        <v>Please Check</v>
      </c>
      <c r="M87" s="18" t="str">
        <f t="shared" si="11"/>
        <v>Please Check</v>
      </c>
      <c r="O87" s="19"/>
    </row>
    <row r="88" spans="2:15" hidden="1" x14ac:dyDescent="0.35">
      <c r="B88" s="10"/>
      <c r="C88" s="11"/>
      <c r="D88" s="11"/>
      <c r="E88" s="12">
        <f t="shared" si="6"/>
        <v>0</v>
      </c>
      <c r="F88" s="13" t="str">
        <f t="shared" si="7"/>
        <v>Check dates</v>
      </c>
      <c r="G88" s="20"/>
      <c r="H88" s="15"/>
      <c r="I88" s="16"/>
      <c r="J88" s="17" t="str">
        <f t="shared" si="8"/>
        <v/>
      </c>
      <c r="K88" s="18" t="str">
        <f t="shared" si="9"/>
        <v>Please Check</v>
      </c>
      <c r="L88" s="18" t="str">
        <f t="shared" si="10"/>
        <v>Please Check</v>
      </c>
      <c r="M88" s="18" t="str">
        <f t="shared" si="11"/>
        <v>Please Check</v>
      </c>
      <c r="O88" s="19"/>
    </row>
    <row r="89" spans="2:15" hidden="1" x14ac:dyDescent="0.35">
      <c r="B89" s="10"/>
      <c r="C89" s="11"/>
      <c r="D89" s="11"/>
      <c r="E89" s="12">
        <f t="shared" si="6"/>
        <v>0</v>
      </c>
      <c r="F89" s="13" t="str">
        <f t="shared" si="7"/>
        <v>Check dates</v>
      </c>
      <c r="G89" s="20"/>
      <c r="H89" s="15"/>
      <c r="I89" s="16"/>
      <c r="J89" s="17" t="str">
        <f t="shared" si="8"/>
        <v/>
      </c>
      <c r="K89" s="18" t="str">
        <f t="shared" si="9"/>
        <v>Please Check</v>
      </c>
      <c r="L89" s="18" t="str">
        <f t="shared" si="10"/>
        <v>Please Check</v>
      </c>
      <c r="M89" s="18" t="str">
        <f t="shared" si="11"/>
        <v>Please Check</v>
      </c>
      <c r="O89" s="19"/>
    </row>
    <row r="90" spans="2:15" hidden="1" x14ac:dyDescent="0.35">
      <c r="B90" s="10"/>
      <c r="C90" s="11"/>
      <c r="D90" s="11"/>
      <c r="E90" s="12">
        <f t="shared" si="6"/>
        <v>0</v>
      </c>
      <c r="F90" s="13" t="str">
        <f t="shared" si="7"/>
        <v>Check dates</v>
      </c>
      <c r="G90" s="20"/>
      <c r="H90" s="15"/>
      <c r="I90" s="16"/>
      <c r="J90" s="17" t="str">
        <f t="shared" si="8"/>
        <v/>
      </c>
      <c r="K90" s="18" t="str">
        <f t="shared" si="9"/>
        <v>Please Check</v>
      </c>
      <c r="L90" s="18" t="str">
        <f t="shared" si="10"/>
        <v>Please Check</v>
      </c>
      <c r="M90" s="18" t="str">
        <f t="shared" si="11"/>
        <v>Please Check</v>
      </c>
      <c r="O90" s="19"/>
    </row>
    <row r="91" spans="2:15" hidden="1" x14ac:dyDescent="0.35">
      <c r="B91" s="10"/>
      <c r="C91" s="11"/>
      <c r="D91" s="11"/>
      <c r="E91" s="12">
        <f t="shared" si="6"/>
        <v>0</v>
      </c>
      <c r="F91" s="13" t="str">
        <f t="shared" si="7"/>
        <v>Check dates</v>
      </c>
      <c r="G91" s="20"/>
      <c r="H91" s="15"/>
      <c r="I91" s="16"/>
      <c r="J91" s="17" t="str">
        <f t="shared" si="8"/>
        <v/>
      </c>
      <c r="K91" s="18" t="str">
        <f t="shared" si="9"/>
        <v>Please Check</v>
      </c>
      <c r="L91" s="18" t="str">
        <f t="shared" si="10"/>
        <v>Please Check</v>
      </c>
      <c r="M91" s="18" t="str">
        <f t="shared" si="11"/>
        <v>Please Check</v>
      </c>
      <c r="O91" s="19"/>
    </row>
    <row r="92" spans="2:15" hidden="1" x14ac:dyDescent="0.35">
      <c r="B92" s="10"/>
      <c r="C92" s="11"/>
      <c r="D92" s="11"/>
      <c r="E92" s="12">
        <f t="shared" si="6"/>
        <v>0</v>
      </c>
      <c r="F92" s="13" t="str">
        <f t="shared" si="7"/>
        <v>Check dates</v>
      </c>
      <c r="G92" s="20"/>
      <c r="H92" s="15"/>
      <c r="I92" s="16"/>
      <c r="J92" s="17" t="str">
        <f t="shared" si="8"/>
        <v/>
      </c>
      <c r="K92" s="18" t="str">
        <f t="shared" si="9"/>
        <v>Please Check</v>
      </c>
      <c r="L92" s="18" t="str">
        <f t="shared" si="10"/>
        <v>Please Check</v>
      </c>
      <c r="M92" s="18" t="str">
        <f t="shared" si="11"/>
        <v>Please Check</v>
      </c>
      <c r="O92" s="19"/>
    </row>
    <row r="93" spans="2:15" hidden="1" x14ac:dyDescent="0.35">
      <c r="B93" s="10"/>
      <c r="C93" s="11"/>
      <c r="D93" s="11"/>
      <c r="E93" s="12">
        <f t="shared" si="6"/>
        <v>0</v>
      </c>
      <c r="F93" s="13" t="str">
        <f t="shared" si="7"/>
        <v>Check dates</v>
      </c>
      <c r="G93" s="20"/>
      <c r="H93" s="15"/>
      <c r="I93" s="16"/>
      <c r="J93" s="17" t="str">
        <f t="shared" si="8"/>
        <v/>
      </c>
      <c r="K93" s="18" t="str">
        <f t="shared" si="9"/>
        <v>Please Check</v>
      </c>
      <c r="L93" s="18" t="str">
        <f t="shared" si="10"/>
        <v>Please Check</v>
      </c>
      <c r="M93" s="18" t="str">
        <f t="shared" si="11"/>
        <v>Please Check</v>
      </c>
      <c r="O93" s="19"/>
    </row>
    <row r="94" spans="2:15" hidden="1" x14ac:dyDescent="0.35">
      <c r="B94" s="10"/>
      <c r="C94" s="11"/>
      <c r="D94" s="11"/>
      <c r="E94" s="12">
        <f t="shared" si="6"/>
        <v>0</v>
      </c>
      <c r="F94" s="13" t="str">
        <f t="shared" si="7"/>
        <v>Check dates</v>
      </c>
      <c r="G94" s="20"/>
      <c r="H94" s="15"/>
      <c r="I94" s="16"/>
      <c r="J94" s="17" t="str">
        <f t="shared" si="8"/>
        <v/>
      </c>
      <c r="K94" s="18" t="str">
        <f t="shared" si="9"/>
        <v>Please Check</v>
      </c>
      <c r="L94" s="18" t="str">
        <f t="shared" si="10"/>
        <v>Please Check</v>
      </c>
      <c r="M94" s="18" t="str">
        <f t="shared" si="11"/>
        <v>Please Check</v>
      </c>
      <c r="O94" s="19"/>
    </row>
    <row r="95" spans="2:15" hidden="1" x14ac:dyDescent="0.35">
      <c r="B95" s="10"/>
      <c r="C95" s="11"/>
      <c r="D95" s="11"/>
      <c r="E95" s="12">
        <f t="shared" si="6"/>
        <v>0</v>
      </c>
      <c r="F95" s="13" t="str">
        <f t="shared" si="7"/>
        <v>Check dates</v>
      </c>
      <c r="G95" s="20"/>
      <c r="H95" s="15"/>
      <c r="I95" s="16"/>
      <c r="J95" s="17" t="str">
        <f t="shared" si="8"/>
        <v/>
      </c>
      <c r="K95" s="18" t="str">
        <f t="shared" si="9"/>
        <v>Please Check</v>
      </c>
      <c r="L95" s="18" t="str">
        <f t="shared" si="10"/>
        <v>Please Check</v>
      </c>
      <c r="M95" s="18" t="str">
        <f t="shared" si="11"/>
        <v>Please Check</v>
      </c>
      <c r="O95" s="19"/>
    </row>
    <row r="96" spans="2:15" hidden="1" x14ac:dyDescent="0.35">
      <c r="B96" s="10"/>
      <c r="C96" s="11"/>
      <c r="D96" s="11"/>
      <c r="E96" s="12">
        <f t="shared" si="6"/>
        <v>0</v>
      </c>
      <c r="F96" s="13" t="str">
        <f t="shared" si="7"/>
        <v>Check dates</v>
      </c>
      <c r="G96" s="20"/>
      <c r="H96" s="15"/>
      <c r="I96" s="16"/>
      <c r="J96" s="17" t="str">
        <f t="shared" si="8"/>
        <v/>
      </c>
      <c r="K96" s="18" t="str">
        <f t="shared" si="9"/>
        <v>Please Check</v>
      </c>
      <c r="L96" s="18" t="str">
        <f t="shared" si="10"/>
        <v>Please Check</v>
      </c>
      <c r="M96" s="18" t="str">
        <f t="shared" si="11"/>
        <v>Please Check</v>
      </c>
      <c r="O96" s="19"/>
    </row>
    <row r="97" spans="2:15" hidden="1" x14ac:dyDescent="0.35">
      <c r="B97" s="10"/>
      <c r="C97" s="11"/>
      <c r="D97" s="11"/>
      <c r="E97" s="12">
        <f t="shared" si="6"/>
        <v>0</v>
      </c>
      <c r="F97" s="13" t="str">
        <f t="shared" si="7"/>
        <v>Check dates</v>
      </c>
      <c r="G97" s="20"/>
      <c r="H97" s="15"/>
      <c r="I97" s="16"/>
      <c r="J97" s="17" t="str">
        <f t="shared" si="8"/>
        <v/>
      </c>
      <c r="K97" s="18" t="str">
        <f t="shared" si="9"/>
        <v>Please Check</v>
      </c>
      <c r="L97" s="18" t="str">
        <f t="shared" si="10"/>
        <v>Please Check</v>
      </c>
      <c r="M97" s="18" t="str">
        <f t="shared" si="11"/>
        <v>Please Check</v>
      </c>
      <c r="O97" s="19"/>
    </row>
    <row r="98" spans="2:15" hidden="1" x14ac:dyDescent="0.35">
      <c r="B98" s="10"/>
      <c r="C98" s="11"/>
      <c r="D98" s="11"/>
      <c r="E98" s="12">
        <f t="shared" si="6"/>
        <v>0</v>
      </c>
      <c r="F98" s="13" t="str">
        <f t="shared" si="7"/>
        <v>Check dates</v>
      </c>
      <c r="G98" s="20"/>
      <c r="H98" s="15"/>
      <c r="I98" s="16"/>
      <c r="J98" s="17" t="str">
        <f t="shared" si="8"/>
        <v/>
      </c>
      <c r="K98" s="18" t="str">
        <f t="shared" si="9"/>
        <v>Please Check</v>
      </c>
      <c r="L98" s="18" t="str">
        <f t="shared" si="10"/>
        <v>Please Check</v>
      </c>
      <c r="M98" s="18" t="str">
        <f t="shared" si="11"/>
        <v>Please Check</v>
      </c>
      <c r="O98" s="19"/>
    </row>
    <row r="99" spans="2:15" hidden="1" x14ac:dyDescent="0.35">
      <c r="B99" s="10"/>
      <c r="C99" s="11"/>
      <c r="D99" s="11"/>
      <c r="E99" s="12">
        <f t="shared" si="6"/>
        <v>0</v>
      </c>
      <c r="F99" s="13" t="str">
        <f t="shared" si="7"/>
        <v>Check dates</v>
      </c>
      <c r="G99" s="20"/>
      <c r="H99" s="15"/>
      <c r="I99" s="16"/>
      <c r="J99" s="17" t="str">
        <f t="shared" si="8"/>
        <v/>
      </c>
      <c r="K99" s="18" t="str">
        <f t="shared" si="9"/>
        <v>Please Check</v>
      </c>
      <c r="L99" s="18" t="str">
        <f t="shared" si="10"/>
        <v>Please Check</v>
      </c>
      <c r="M99" s="18" t="str">
        <f t="shared" si="11"/>
        <v>Please Check</v>
      </c>
      <c r="O99" s="19"/>
    </row>
    <row r="100" spans="2:15" hidden="1" x14ac:dyDescent="0.35">
      <c r="B100" s="10"/>
      <c r="C100" s="11"/>
      <c r="D100" s="11"/>
      <c r="E100" s="12">
        <f t="shared" si="6"/>
        <v>0</v>
      </c>
      <c r="F100" s="13" t="str">
        <f t="shared" si="7"/>
        <v>Check dates</v>
      </c>
      <c r="G100" s="20"/>
      <c r="H100" s="15"/>
      <c r="I100" s="16"/>
      <c r="J100" s="17" t="str">
        <f t="shared" si="8"/>
        <v/>
      </c>
      <c r="K100" s="18" t="str">
        <f t="shared" si="9"/>
        <v>Please Check</v>
      </c>
      <c r="L100" s="18" t="str">
        <f t="shared" si="10"/>
        <v>Please Check</v>
      </c>
      <c r="M100" s="18" t="str">
        <f t="shared" si="11"/>
        <v>Please Check</v>
      </c>
      <c r="O100" s="19"/>
    </row>
    <row r="101" spans="2:15" x14ac:dyDescent="0.35">
      <c r="B101" s="10"/>
      <c r="C101" s="21"/>
      <c r="D101" s="21"/>
      <c r="E101" s="12"/>
      <c r="F101" s="13"/>
      <c r="G101" s="20"/>
      <c r="H101" s="15"/>
      <c r="I101" s="15"/>
      <c r="J101" s="17"/>
      <c r="K101" s="22"/>
      <c r="L101" s="22"/>
      <c r="M101" s="22"/>
      <c r="O101" s="23"/>
    </row>
    <row r="102" spans="2:15" x14ac:dyDescent="0.35">
      <c r="B102" s="24" t="s">
        <v>19</v>
      </c>
      <c r="C102" s="25"/>
      <c r="D102" s="25"/>
      <c r="E102" s="25"/>
      <c r="F102" s="26"/>
      <c r="G102" s="26"/>
      <c r="H102" s="26"/>
      <c r="I102" s="26"/>
      <c r="J102" s="22">
        <f>SUM(J8:J101)</f>
        <v>0</v>
      </c>
      <c r="K102" s="22">
        <f>SUM(K8:K101)</f>
        <v>0</v>
      </c>
      <c r="L102" s="22">
        <f>SUM(L8:L101)</f>
        <v>0</v>
      </c>
      <c r="M102" s="22">
        <f>SUM(M8:M101)</f>
        <v>0</v>
      </c>
      <c r="O102" s="27"/>
    </row>
    <row r="105" spans="2:15" ht="30" customHeight="1" x14ac:dyDescent="0.35">
      <c r="B105" s="28" t="s">
        <v>6</v>
      </c>
      <c r="C105" s="132" t="s">
        <v>20</v>
      </c>
      <c r="D105" s="132"/>
      <c r="E105" s="132" t="s">
        <v>21</v>
      </c>
      <c r="F105" s="132"/>
    </row>
    <row r="106" spans="2:15" x14ac:dyDescent="0.35">
      <c r="B106" s="29" t="str">
        <f t="shared" ref="B106:B169" si="12">IF(B8="","",B8)</f>
        <v/>
      </c>
      <c r="C106" s="125" t="str">
        <f>IF(B106="","",IF(D8=($C$4+1),M8,0))</f>
        <v/>
      </c>
      <c r="D106" s="125"/>
      <c r="E106" s="125" t="str">
        <f>IF(B106="","",IF(D8=($C$4+1),0,M8))</f>
        <v/>
      </c>
      <c r="F106" s="125"/>
    </row>
    <row r="107" spans="2:15" ht="14.5" customHeight="1" x14ac:dyDescent="0.35">
      <c r="B107" s="29" t="str">
        <f t="shared" si="12"/>
        <v/>
      </c>
      <c r="C107" s="125" t="str">
        <f t="shared" ref="C107:C170" si="13">IF(B107="","",IF(D9=($C$4+1),M9,0))</f>
        <v/>
      </c>
      <c r="D107" s="125"/>
      <c r="E107" s="125" t="str">
        <f t="shared" ref="E107:E170" si="14">IF(B107="","",IF(D9=($C$4+1),0,M9))</f>
        <v/>
      </c>
      <c r="F107" s="125"/>
    </row>
    <row r="108" spans="2:15" ht="14.5" customHeight="1" x14ac:dyDescent="0.35">
      <c r="B108" s="29" t="str">
        <f t="shared" si="12"/>
        <v/>
      </c>
      <c r="C108" s="125" t="str">
        <f t="shared" si="13"/>
        <v/>
      </c>
      <c r="D108" s="125"/>
      <c r="E108" s="125" t="str">
        <f t="shared" si="14"/>
        <v/>
      </c>
      <c r="F108" s="125"/>
    </row>
    <row r="109" spans="2:15" ht="14.5" customHeight="1" x14ac:dyDescent="0.35">
      <c r="B109" s="29" t="str">
        <f t="shared" si="12"/>
        <v/>
      </c>
      <c r="C109" s="125" t="str">
        <f t="shared" si="13"/>
        <v/>
      </c>
      <c r="D109" s="125"/>
      <c r="E109" s="125" t="str">
        <f t="shared" si="14"/>
        <v/>
      </c>
      <c r="F109" s="125"/>
    </row>
    <row r="110" spans="2:15" ht="14.5" customHeight="1" x14ac:dyDescent="0.35">
      <c r="B110" s="29" t="str">
        <f t="shared" si="12"/>
        <v/>
      </c>
      <c r="C110" s="125" t="str">
        <f t="shared" si="13"/>
        <v/>
      </c>
      <c r="D110" s="125"/>
      <c r="E110" s="125" t="str">
        <f t="shared" si="14"/>
        <v/>
      </c>
      <c r="F110" s="125"/>
    </row>
    <row r="111" spans="2:15" ht="14.5" customHeight="1" x14ac:dyDescent="0.35">
      <c r="B111" s="29" t="str">
        <f t="shared" si="12"/>
        <v/>
      </c>
      <c r="C111" s="125" t="str">
        <f t="shared" si="13"/>
        <v/>
      </c>
      <c r="D111" s="125"/>
      <c r="E111" s="125" t="str">
        <f t="shared" si="14"/>
        <v/>
      </c>
      <c r="F111" s="125"/>
    </row>
    <row r="112" spans="2:15" ht="14.5" customHeight="1" x14ac:dyDescent="0.35">
      <c r="B112" s="29" t="str">
        <f t="shared" si="12"/>
        <v/>
      </c>
      <c r="C112" s="125" t="str">
        <f t="shared" si="13"/>
        <v/>
      </c>
      <c r="D112" s="125"/>
      <c r="E112" s="125" t="str">
        <f t="shared" si="14"/>
        <v/>
      </c>
      <c r="F112" s="125"/>
    </row>
    <row r="113" spans="2:6" ht="14.5" customHeight="1" x14ac:dyDescent="0.35">
      <c r="B113" s="29" t="str">
        <f t="shared" si="12"/>
        <v/>
      </c>
      <c r="C113" s="125" t="str">
        <f t="shared" si="13"/>
        <v/>
      </c>
      <c r="D113" s="125"/>
      <c r="E113" s="125" t="str">
        <f t="shared" si="14"/>
        <v/>
      </c>
      <c r="F113" s="125"/>
    </row>
    <row r="114" spans="2:6" ht="14.5" customHeight="1" x14ac:dyDescent="0.35">
      <c r="B114" s="29" t="str">
        <f t="shared" si="12"/>
        <v/>
      </c>
      <c r="C114" s="125" t="str">
        <f t="shared" si="13"/>
        <v/>
      </c>
      <c r="D114" s="125"/>
      <c r="E114" s="125" t="str">
        <f t="shared" si="14"/>
        <v/>
      </c>
      <c r="F114" s="125"/>
    </row>
    <row r="115" spans="2:6" ht="14.5" customHeight="1" x14ac:dyDescent="0.35">
      <c r="B115" s="29" t="str">
        <f t="shared" si="12"/>
        <v/>
      </c>
      <c r="C115" s="125" t="str">
        <f t="shared" si="13"/>
        <v/>
      </c>
      <c r="D115" s="125"/>
      <c r="E115" s="125" t="str">
        <f t="shared" si="14"/>
        <v/>
      </c>
      <c r="F115" s="125"/>
    </row>
    <row r="116" spans="2:6" ht="14.5" customHeight="1" x14ac:dyDescent="0.35">
      <c r="B116" s="29" t="str">
        <f t="shared" si="12"/>
        <v/>
      </c>
      <c r="C116" s="125" t="str">
        <f t="shared" si="13"/>
        <v/>
      </c>
      <c r="D116" s="125"/>
      <c r="E116" s="125" t="str">
        <f t="shared" si="14"/>
        <v/>
      </c>
      <c r="F116" s="125"/>
    </row>
    <row r="117" spans="2:6" ht="14.5" customHeight="1" x14ac:dyDescent="0.35">
      <c r="B117" s="29" t="str">
        <f t="shared" si="12"/>
        <v/>
      </c>
      <c r="C117" s="125" t="str">
        <f t="shared" si="13"/>
        <v/>
      </c>
      <c r="D117" s="125"/>
      <c r="E117" s="125" t="str">
        <f t="shared" si="14"/>
        <v/>
      </c>
      <c r="F117" s="125"/>
    </row>
    <row r="118" spans="2:6" ht="14.5" customHeight="1" x14ac:dyDescent="0.35">
      <c r="B118" s="29" t="str">
        <f t="shared" si="12"/>
        <v/>
      </c>
      <c r="C118" s="125" t="str">
        <f t="shared" si="13"/>
        <v/>
      </c>
      <c r="D118" s="125"/>
      <c r="E118" s="125" t="str">
        <f t="shared" si="14"/>
        <v/>
      </c>
      <c r="F118" s="125"/>
    </row>
    <row r="119" spans="2:6" ht="14.5" customHeight="1" x14ac:dyDescent="0.35">
      <c r="B119" s="29" t="str">
        <f t="shared" si="12"/>
        <v/>
      </c>
      <c r="C119" s="125" t="str">
        <f t="shared" si="13"/>
        <v/>
      </c>
      <c r="D119" s="125"/>
      <c r="E119" s="125" t="str">
        <f t="shared" si="14"/>
        <v/>
      </c>
      <c r="F119" s="125"/>
    </row>
    <row r="120" spans="2:6" ht="14.5" customHeight="1" x14ac:dyDescent="0.35">
      <c r="B120" s="29" t="str">
        <f t="shared" si="12"/>
        <v/>
      </c>
      <c r="C120" s="125" t="str">
        <f t="shared" si="13"/>
        <v/>
      </c>
      <c r="D120" s="125"/>
      <c r="E120" s="125" t="str">
        <f t="shared" si="14"/>
        <v/>
      </c>
      <c r="F120" s="125"/>
    </row>
    <row r="121" spans="2:6" ht="14.5" customHeight="1" x14ac:dyDescent="0.35">
      <c r="B121" s="29" t="str">
        <f t="shared" si="12"/>
        <v/>
      </c>
      <c r="C121" s="125" t="str">
        <f t="shared" si="13"/>
        <v/>
      </c>
      <c r="D121" s="125"/>
      <c r="E121" s="125" t="str">
        <f t="shared" si="14"/>
        <v/>
      </c>
      <c r="F121" s="125"/>
    </row>
    <row r="122" spans="2:6" ht="14.5" customHeight="1" x14ac:dyDescent="0.35">
      <c r="B122" s="29" t="str">
        <f t="shared" si="12"/>
        <v/>
      </c>
      <c r="C122" s="125" t="str">
        <f t="shared" si="13"/>
        <v/>
      </c>
      <c r="D122" s="125"/>
      <c r="E122" s="125" t="str">
        <f t="shared" si="14"/>
        <v/>
      </c>
      <c r="F122" s="125"/>
    </row>
    <row r="123" spans="2:6" ht="14.5" customHeight="1" x14ac:dyDescent="0.35">
      <c r="B123" s="29" t="str">
        <f t="shared" si="12"/>
        <v/>
      </c>
      <c r="C123" s="125" t="str">
        <f t="shared" si="13"/>
        <v/>
      </c>
      <c r="D123" s="125"/>
      <c r="E123" s="125" t="str">
        <f t="shared" si="14"/>
        <v/>
      </c>
      <c r="F123" s="125"/>
    </row>
    <row r="124" spans="2:6" ht="14.5" hidden="1" customHeight="1" x14ac:dyDescent="0.35">
      <c r="B124" s="29" t="str">
        <f t="shared" si="12"/>
        <v/>
      </c>
      <c r="C124" s="125" t="str">
        <f t="shared" si="13"/>
        <v/>
      </c>
      <c r="D124" s="125"/>
      <c r="E124" s="125" t="str">
        <f t="shared" si="14"/>
        <v/>
      </c>
      <c r="F124" s="125"/>
    </row>
    <row r="125" spans="2:6" ht="14.5" hidden="1" customHeight="1" x14ac:dyDescent="0.35">
      <c r="B125" s="29" t="str">
        <f t="shared" si="12"/>
        <v/>
      </c>
      <c r="C125" s="125" t="str">
        <f t="shared" si="13"/>
        <v/>
      </c>
      <c r="D125" s="125"/>
      <c r="E125" s="125" t="str">
        <f t="shared" si="14"/>
        <v/>
      </c>
      <c r="F125" s="125"/>
    </row>
    <row r="126" spans="2:6" ht="14.5" hidden="1" customHeight="1" x14ac:dyDescent="0.35">
      <c r="B126" s="29" t="str">
        <f t="shared" si="12"/>
        <v/>
      </c>
      <c r="C126" s="125" t="str">
        <f t="shared" si="13"/>
        <v/>
      </c>
      <c r="D126" s="125"/>
      <c r="E126" s="125" t="str">
        <f t="shared" si="14"/>
        <v/>
      </c>
      <c r="F126" s="125"/>
    </row>
    <row r="127" spans="2:6" ht="14.5" hidden="1" customHeight="1" x14ac:dyDescent="0.35">
      <c r="B127" s="29" t="str">
        <f t="shared" si="12"/>
        <v/>
      </c>
      <c r="C127" s="125" t="str">
        <f t="shared" si="13"/>
        <v/>
      </c>
      <c r="D127" s="125"/>
      <c r="E127" s="125" t="str">
        <f t="shared" si="14"/>
        <v/>
      </c>
      <c r="F127" s="125"/>
    </row>
    <row r="128" spans="2:6" ht="14.5" hidden="1" customHeight="1" x14ac:dyDescent="0.35">
      <c r="B128" s="29" t="str">
        <f t="shared" si="12"/>
        <v/>
      </c>
      <c r="C128" s="125" t="str">
        <f t="shared" si="13"/>
        <v/>
      </c>
      <c r="D128" s="125"/>
      <c r="E128" s="125" t="str">
        <f t="shared" si="14"/>
        <v/>
      </c>
      <c r="F128" s="125"/>
    </row>
    <row r="129" spans="2:6" ht="14.5" hidden="1" customHeight="1" x14ac:dyDescent="0.35">
      <c r="B129" s="29" t="str">
        <f t="shared" si="12"/>
        <v/>
      </c>
      <c r="C129" s="125" t="str">
        <f t="shared" si="13"/>
        <v/>
      </c>
      <c r="D129" s="125"/>
      <c r="E129" s="125" t="str">
        <f t="shared" si="14"/>
        <v/>
      </c>
      <c r="F129" s="125"/>
    </row>
    <row r="130" spans="2:6" ht="14.5" hidden="1" customHeight="1" x14ac:dyDescent="0.35">
      <c r="B130" s="29" t="str">
        <f t="shared" si="12"/>
        <v/>
      </c>
      <c r="C130" s="125" t="str">
        <f t="shared" si="13"/>
        <v/>
      </c>
      <c r="D130" s="125"/>
      <c r="E130" s="125" t="str">
        <f t="shared" si="14"/>
        <v/>
      </c>
      <c r="F130" s="125"/>
    </row>
    <row r="131" spans="2:6" ht="14.5" hidden="1" customHeight="1" x14ac:dyDescent="0.35">
      <c r="B131" s="29" t="str">
        <f t="shared" si="12"/>
        <v/>
      </c>
      <c r="C131" s="125" t="str">
        <f t="shared" si="13"/>
        <v/>
      </c>
      <c r="D131" s="125"/>
      <c r="E131" s="125" t="str">
        <f t="shared" si="14"/>
        <v/>
      </c>
      <c r="F131" s="125"/>
    </row>
    <row r="132" spans="2:6" ht="14.5" hidden="1" customHeight="1" x14ac:dyDescent="0.35">
      <c r="B132" s="29" t="str">
        <f t="shared" si="12"/>
        <v/>
      </c>
      <c r="C132" s="125" t="str">
        <f t="shared" si="13"/>
        <v/>
      </c>
      <c r="D132" s="125"/>
      <c r="E132" s="125" t="str">
        <f t="shared" si="14"/>
        <v/>
      </c>
      <c r="F132" s="125"/>
    </row>
    <row r="133" spans="2:6" ht="14.5" hidden="1" customHeight="1" x14ac:dyDescent="0.35">
      <c r="B133" s="29" t="str">
        <f t="shared" si="12"/>
        <v/>
      </c>
      <c r="C133" s="125" t="str">
        <f t="shared" si="13"/>
        <v/>
      </c>
      <c r="D133" s="125"/>
      <c r="E133" s="125" t="str">
        <f t="shared" si="14"/>
        <v/>
      </c>
      <c r="F133" s="125"/>
    </row>
    <row r="134" spans="2:6" ht="14.5" hidden="1" customHeight="1" x14ac:dyDescent="0.35">
      <c r="B134" s="29" t="str">
        <f t="shared" si="12"/>
        <v/>
      </c>
      <c r="C134" s="125" t="str">
        <f t="shared" si="13"/>
        <v/>
      </c>
      <c r="D134" s="125"/>
      <c r="E134" s="125" t="str">
        <f t="shared" si="14"/>
        <v/>
      </c>
      <c r="F134" s="125"/>
    </row>
    <row r="135" spans="2:6" ht="14.5" hidden="1" customHeight="1" x14ac:dyDescent="0.35">
      <c r="B135" s="29" t="str">
        <f t="shared" si="12"/>
        <v/>
      </c>
      <c r="C135" s="125" t="str">
        <f t="shared" si="13"/>
        <v/>
      </c>
      <c r="D135" s="125"/>
      <c r="E135" s="125" t="str">
        <f t="shared" si="14"/>
        <v/>
      </c>
      <c r="F135" s="125"/>
    </row>
    <row r="136" spans="2:6" ht="14.5" hidden="1" customHeight="1" x14ac:dyDescent="0.35">
      <c r="B136" s="29" t="str">
        <f t="shared" si="12"/>
        <v/>
      </c>
      <c r="C136" s="125" t="str">
        <f t="shared" si="13"/>
        <v/>
      </c>
      <c r="D136" s="125"/>
      <c r="E136" s="125" t="str">
        <f t="shared" si="14"/>
        <v/>
      </c>
      <c r="F136" s="125"/>
    </row>
    <row r="137" spans="2:6" ht="14.5" hidden="1" customHeight="1" x14ac:dyDescent="0.35">
      <c r="B137" s="29" t="str">
        <f t="shared" si="12"/>
        <v/>
      </c>
      <c r="C137" s="125" t="str">
        <f t="shared" si="13"/>
        <v/>
      </c>
      <c r="D137" s="125"/>
      <c r="E137" s="125" t="str">
        <f t="shared" si="14"/>
        <v/>
      </c>
      <c r="F137" s="125"/>
    </row>
    <row r="138" spans="2:6" ht="14.5" hidden="1" customHeight="1" x14ac:dyDescent="0.35">
      <c r="B138" s="29" t="str">
        <f t="shared" si="12"/>
        <v/>
      </c>
      <c r="C138" s="125" t="str">
        <f t="shared" si="13"/>
        <v/>
      </c>
      <c r="D138" s="125"/>
      <c r="E138" s="125" t="str">
        <f t="shared" si="14"/>
        <v/>
      </c>
      <c r="F138" s="125"/>
    </row>
    <row r="139" spans="2:6" ht="14.5" hidden="1" customHeight="1" x14ac:dyDescent="0.35">
      <c r="B139" s="29" t="str">
        <f t="shared" si="12"/>
        <v/>
      </c>
      <c r="C139" s="125" t="str">
        <f t="shared" si="13"/>
        <v/>
      </c>
      <c r="D139" s="125"/>
      <c r="E139" s="125" t="str">
        <f t="shared" si="14"/>
        <v/>
      </c>
      <c r="F139" s="125"/>
    </row>
    <row r="140" spans="2:6" ht="14.5" hidden="1" customHeight="1" x14ac:dyDescent="0.35">
      <c r="B140" s="29" t="str">
        <f t="shared" si="12"/>
        <v/>
      </c>
      <c r="C140" s="125" t="str">
        <f t="shared" si="13"/>
        <v/>
      </c>
      <c r="D140" s="125"/>
      <c r="E140" s="125" t="str">
        <f t="shared" si="14"/>
        <v/>
      </c>
      <c r="F140" s="125"/>
    </row>
    <row r="141" spans="2:6" ht="14.5" hidden="1" customHeight="1" x14ac:dyDescent="0.35">
      <c r="B141" s="29" t="str">
        <f t="shared" si="12"/>
        <v/>
      </c>
      <c r="C141" s="125" t="str">
        <f t="shared" si="13"/>
        <v/>
      </c>
      <c r="D141" s="125"/>
      <c r="E141" s="125" t="str">
        <f t="shared" si="14"/>
        <v/>
      </c>
      <c r="F141" s="125"/>
    </row>
    <row r="142" spans="2:6" ht="14.5" hidden="1" customHeight="1" x14ac:dyDescent="0.35">
      <c r="B142" s="29" t="str">
        <f t="shared" si="12"/>
        <v/>
      </c>
      <c r="C142" s="125" t="str">
        <f t="shared" si="13"/>
        <v/>
      </c>
      <c r="D142" s="125"/>
      <c r="E142" s="125" t="str">
        <f t="shared" si="14"/>
        <v/>
      </c>
      <c r="F142" s="125"/>
    </row>
    <row r="143" spans="2:6" ht="14.5" hidden="1" customHeight="1" x14ac:dyDescent="0.35">
      <c r="B143" s="29" t="str">
        <f t="shared" si="12"/>
        <v/>
      </c>
      <c r="C143" s="125" t="str">
        <f t="shared" si="13"/>
        <v/>
      </c>
      <c r="D143" s="125"/>
      <c r="E143" s="125" t="str">
        <f t="shared" si="14"/>
        <v/>
      </c>
      <c r="F143" s="125"/>
    </row>
    <row r="144" spans="2:6" ht="14.5" hidden="1" customHeight="1" x14ac:dyDescent="0.35">
      <c r="B144" s="29" t="str">
        <f t="shared" si="12"/>
        <v/>
      </c>
      <c r="C144" s="125" t="str">
        <f t="shared" si="13"/>
        <v/>
      </c>
      <c r="D144" s="125"/>
      <c r="E144" s="125" t="str">
        <f t="shared" si="14"/>
        <v/>
      </c>
      <c r="F144" s="125"/>
    </row>
    <row r="145" spans="2:6" ht="14.5" hidden="1" customHeight="1" x14ac:dyDescent="0.35">
      <c r="B145" s="29" t="str">
        <f t="shared" si="12"/>
        <v/>
      </c>
      <c r="C145" s="125" t="str">
        <f t="shared" si="13"/>
        <v/>
      </c>
      <c r="D145" s="125"/>
      <c r="E145" s="125" t="str">
        <f t="shared" si="14"/>
        <v/>
      </c>
      <c r="F145" s="125"/>
    </row>
    <row r="146" spans="2:6" ht="14.5" hidden="1" customHeight="1" x14ac:dyDescent="0.35">
      <c r="B146" s="29" t="str">
        <f t="shared" si="12"/>
        <v/>
      </c>
      <c r="C146" s="125" t="str">
        <f t="shared" si="13"/>
        <v/>
      </c>
      <c r="D146" s="125"/>
      <c r="E146" s="125" t="str">
        <f t="shared" si="14"/>
        <v/>
      </c>
      <c r="F146" s="125"/>
    </row>
    <row r="147" spans="2:6" ht="14.5" hidden="1" customHeight="1" x14ac:dyDescent="0.35">
      <c r="B147" s="29" t="str">
        <f t="shared" si="12"/>
        <v/>
      </c>
      <c r="C147" s="125" t="str">
        <f t="shared" si="13"/>
        <v/>
      </c>
      <c r="D147" s="125"/>
      <c r="E147" s="125" t="str">
        <f t="shared" si="14"/>
        <v/>
      </c>
      <c r="F147" s="125"/>
    </row>
    <row r="148" spans="2:6" ht="14.5" hidden="1" customHeight="1" x14ac:dyDescent="0.35">
      <c r="B148" s="29" t="str">
        <f t="shared" si="12"/>
        <v/>
      </c>
      <c r="C148" s="125" t="str">
        <f t="shared" si="13"/>
        <v/>
      </c>
      <c r="D148" s="125"/>
      <c r="E148" s="125" t="str">
        <f t="shared" si="14"/>
        <v/>
      </c>
      <c r="F148" s="125"/>
    </row>
    <row r="149" spans="2:6" ht="14.5" hidden="1" customHeight="1" x14ac:dyDescent="0.35">
      <c r="B149" s="29" t="str">
        <f t="shared" si="12"/>
        <v/>
      </c>
      <c r="C149" s="125" t="str">
        <f t="shared" si="13"/>
        <v/>
      </c>
      <c r="D149" s="125"/>
      <c r="E149" s="125" t="str">
        <f t="shared" si="14"/>
        <v/>
      </c>
      <c r="F149" s="125"/>
    </row>
    <row r="150" spans="2:6" ht="14.5" hidden="1" customHeight="1" x14ac:dyDescent="0.35">
      <c r="B150" s="29" t="str">
        <f t="shared" si="12"/>
        <v/>
      </c>
      <c r="C150" s="125" t="str">
        <f t="shared" si="13"/>
        <v/>
      </c>
      <c r="D150" s="125"/>
      <c r="E150" s="125" t="str">
        <f t="shared" si="14"/>
        <v/>
      </c>
      <c r="F150" s="125"/>
    </row>
    <row r="151" spans="2:6" ht="14.5" hidden="1" customHeight="1" x14ac:dyDescent="0.35">
      <c r="B151" s="29" t="str">
        <f t="shared" si="12"/>
        <v/>
      </c>
      <c r="C151" s="125" t="str">
        <f t="shared" si="13"/>
        <v/>
      </c>
      <c r="D151" s="125"/>
      <c r="E151" s="125" t="str">
        <f t="shared" si="14"/>
        <v/>
      </c>
      <c r="F151" s="125"/>
    </row>
    <row r="152" spans="2:6" ht="14.5" hidden="1" customHeight="1" x14ac:dyDescent="0.35">
      <c r="B152" s="29" t="str">
        <f t="shared" si="12"/>
        <v/>
      </c>
      <c r="C152" s="125" t="str">
        <f t="shared" si="13"/>
        <v/>
      </c>
      <c r="D152" s="125"/>
      <c r="E152" s="125" t="str">
        <f t="shared" si="14"/>
        <v/>
      </c>
      <c r="F152" s="125"/>
    </row>
    <row r="153" spans="2:6" ht="14.5" hidden="1" customHeight="1" x14ac:dyDescent="0.35">
      <c r="B153" s="29" t="str">
        <f t="shared" si="12"/>
        <v/>
      </c>
      <c r="C153" s="125" t="str">
        <f t="shared" si="13"/>
        <v/>
      </c>
      <c r="D153" s="125"/>
      <c r="E153" s="125" t="str">
        <f t="shared" si="14"/>
        <v/>
      </c>
      <c r="F153" s="125"/>
    </row>
    <row r="154" spans="2:6" ht="14.5" hidden="1" customHeight="1" x14ac:dyDescent="0.35">
      <c r="B154" s="29" t="str">
        <f t="shared" si="12"/>
        <v/>
      </c>
      <c r="C154" s="125" t="str">
        <f t="shared" si="13"/>
        <v/>
      </c>
      <c r="D154" s="125"/>
      <c r="E154" s="125" t="str">
        <f t="shared" si="14"/>
        <v/>
      </c>
      <c r="F154" s="125"/>
    </row>
    <row r="155" spans="2:6" ht="14.5" hidden="1" customHeight="1" x14ac:dyDescent="0.35">
      <c r="B155" s="29" t="str">
        <f t="shared" si="12"/>
        <v/>
      </c>
      <c r="C155" s="125" t="str">
        <f t="shared" si="13"/>
        <v/>
      </c>
      <c r="D155" s="125"/>
      <c r="E155" s="125" t="str">
        <f t="shared" si="14"/>
        <v/>
      </c>
      <c r="F155" s="125"/>
    </row>
    <row r="156" spans="2:6" ht="14.5" hidden="1" customHeight="1" x14ac:dyDescent="0.35">
      <c r="B156" s="29" t="str">
        <f t="shared" si="12"/>
        <v/>
      </c>
      <c r="C156" s="125" t="str">
        <f t="shared" si="13"/>
        <v/>
      </c>
      <c r="D156" s="125"/>
      <c r="E156" s="125" t="str">
        <f t="shared" si="14"/>
        <v/>
      </c>
      <c r="F156" s="125"/>
    </row>
    <row r="157" spans="2:6" ht="14.5" hidden="1" customHeight="1" x14ac:dyDescent="0.35">
      <c r="B157" s="29" t="str">
        <f t="shared" si="12"/>
        <v/>
      </c>
      <c r="C157" s="125" t="str">
        <f t="shared" si="13"/>
        <v/>
      </c>
      <c r="D157" s="125"/>
      <c r="E157" s="125" t="str">
        <f t="shared" si="14"/>
        <v/>
      </c>
      <c r="F157" s="125"/>
    </row>
    <row r="158" spans="2:6" ht="14.5" hidden="1" customHeight="1" x14ac:dyDescent="0.35">
      <c r="B158" s="29" t="str">
        <f t="shared" si="12"/>
        <v/>
      </c>
      <c r="C158" s="125" t="str">
        <f t="shared" si="13"/>
        <v/>
      </c>
      <c r="D158" s="125"/>
      <c r="E158" s="125" t="str">
        <f t="shared" si="14"/>
        <v/>
      </c>
      <c r="F158" s="125"/>
    </row>
    <row r="159" spans="2:6" ht="14.5" hidden="1" customHeight="1" x14ac:dyDescent="0.35">
      <c r="B159" s="29" t="str">
        <f t="shared" si="12"/>
        <v/>
      </c>
      <c r="C159" s="125" t="str">
        <f t="shared" si="13"/>
        <v/>
      </c>
      <c r="D159" s="125"/>
      <c r="E159" s="125" t="str">
        <f t="shared" si="14"/>
        <v/>
      </c>
      <c r="F159" s="125"/>
    </row>
    <row r="160" spans="2:6" ht="14.5" hidden="1" customHeight="1" x14ac:dyDescent="0.35">
      <c r="B160" s="29" t="str">
        <f t="shared" si="12"/>
        <v/>
      </c>
      <c r="C160" s="125" t="str">
        <f t="shared" si="13"/>
        <v/>
      </c>
      <c r="D160" s="125"/>
      <c r="E160" s="125" t="str">
        <f t="shared" si="14"/>
        <v/>
      </c>
      <c r="F160" s="125"/>
    </row>
    <row r="161" spans="2:6" ht="14.5" hidden="1" customHeight="1" x14ac:dyDescent="0.35">
      <c r="B161" s="29" t="str">
        <f t="shared" si="12"/>
        <v/>
      </c>
      <c r="C161" s="125" t="str">
        <f t="shared" si="13"/>
        <v/>
      </c>
      <c r="D161" s="125"/>
      <c r="E161" s="125" t="str">
        <f t="shared" si="14"/>
        <v/>
      </c>
      <c r="F161" s="125"/>
    </row>
    <row r="162" spans="2:6" ht="14.5" hidden="1" customHeight="1" x14ac:dyDescent="0.35">
      <c r="B162" s="29" t="str">
        <f t="shared" si="12"/>
        <v/>
      </c>
      <c r="C162" s="125" t="str">
        <f t="shared" si="13"/>
        <v/>
      </c>
      <c r="D162" s="125"/>
      <c r="E162" s="125" t="str">
        <f t="shared" si="14"/>
        <v/>
      </c>
      <c r="F162" s="125"/>
    </row>
    <row r="163" spans="2:6" ht="14.5" hidden="1" customHeight="1" x14ac:dyDescent="0.35">
      <c r="B163" s="29" t="str">
        <f t="shared" si="12"/>
        <v/>
      </c>
      <c r="C163" s="125" t="str">
        <f t="shared" si="13"/>
        <v/>
      </c>
      <c r="D163" s="125"/>
      <c r="E163" s="125" t="str">
        <f t="shared" si="14"/>
        <v/>
      </c>
      <c r="F163" s="125"/>
    </row>
    <row r="164" spans="2:6" ht="14.5" hidden="1" customHeight="1" x14ac:dyDescent="0.35">
      <c r="B164" s="29" t="str">
        <f t="shared" si="12"/>
        <v/>
      </c>
      <c r="C164" s="125" t="str">
        <f t="shared" si="13"/>
        <v/>
      </c>
      <c r="D164" s="125"/>
      <c r="E164" s="125" t="str">
        <f t="shared" si="14"/>
        <v/>
      </c>
      <c r="F164" s="125"/>
    </row>
    <row r="165" spans="2:6" ht="14.5" hidden="1" customHeight="1" x14ac:dyDescent="0.35">
      <c r="B165" s="29" t="str">
        <f t="shared" si="12"/>
        <v/>
      </c>
      <c r="C165" s="125" t="str">
        <f t="shared" si="13"/>
        <v/>
      </c>
      <c r="D165" s="125"/>
      <c r="E165" s="125" t="str">
        <f t="shared" si="14"/>
        <v/>
      </c>
      <c r="F165" s="125"/>
    </row>
    <row r="166" spans="2:6" ht="14.5" hidden="1" customHeight="1" x14ac:dyDescent="0.35">
      <c r="B166" s="29" t="str">
        <f t="shared" si="12"/>
        <v/>
      </c>
      <c r="C166" s="125" t="str">
        <f t="shared" si="13"/>
        <v/>
      </c>
      <c r="D166" s="125"/>
      <c r="E166" s="125" t="str">
        <f t="shared" si="14"/>
        <v/>
      </c>
      <c r="F166" s="125"/>
    </row>
    <row r="167" spans="2:6" ht="14.5" hidden="1" customHeight="1" x14ac:dyDescent="0.35">
      <c r="B167" s="29" t="str">
        <f t="shared" si="12"/>
        <v/>
      </c>
      <c r="C167" s="125" t="str">
        <f t="shared" si="13"/>
        <v/>
      </c>
      <c r="D167" s="125"/>
      <c r="E167" s="125" t="str">
        <f t="shared" si="14"/>
        <v/>
      </c>
      <c r="F167" s="125"/>
    </row>
    <row r="168" spans="2:6" ht="14.5" hidden="1" customHeight="1" x14ac:dyDescent="0.35">
      <c r="B168" s="29" t="str">
        <f t="shared" si="12"/>
        <v/>
      </c>
      <c r="C168" s="125" t="str">
        <f t="shared" si="13"/>
        <v/>
      </c>
      <c r="D168" s="125"/>
      <c r="E168" s="125" t="str">
        <f t="shared" si="14"/>
        <v/>
      </c>
      <c r="F168" s="125"/>
    </row>
    <row r="169" spans="2:6" ht="14.5" hidden="1" customHeight="1" x14ac:dyDescent="0.35">
      <c r="B169" s="29" t="str">
        <f t="shared" si="12"/>
        <v/>
      </c>
      <c r="C169" s="125" t="str">
        <f t="shared" si="13"/>
        <v/>
      </c>
      <c r="D169" s="125"/>
      <c r="E169" s="125" t="str">
        <f t="shared" si="14"/>
        <v/>
      </c>
      <c r="F169" s="125"/>
    </row>
    <row r="170" spans="2:6" ht="14.5" hidden="1" customHeight="1" x14ac:dyDescent="0.35">
      <c r="B170" s="29" t="str">
        <f t="shared" ref="B170:B199" si="15">IF(B72="","",B72)</f>
        <v/>
      </c>
      <c r="C170" s="125" t="str">
        <f t="shared" si="13"/>
        <v/>
      </c>
      <c r="D170" s="125"/>
      <c r="E170" s="125" t="str">
        <f t="shared" si="14"/>
        <v/>
      </c>
      <c r="F170" s="125"/>
    </row>
    <row r="171" spans="2:6" ht="14.5" hidden="1" customHeight="1" x14ac:dyDescent="0.35">
      <c r="B171" s="29" t="str">
        <f t="shared" si="15"/>
        <v/>
      </c>
      <c r="C171" s="125" t="str">
        <f t="shared" ref="C171:C199" si="16">IF(B171="","",IF(D73=($C$4+1),M73,0))</f>
        <v/>
      </c>
      <c r="D171" s="125"/>
      <c r="E171" s="125" t="str">
        <f t="shared" ref="E171:E199" si="17">IF(B171="","",IF(D73=($C$4+1),0,M73))</f>
        <v/>
      </c>
      <c r="F171" s="125"/>
    </row>
    <row r="172" spans="2:6" ht="14.5" hidden="1" customHeight="1" x14ac:dyDescent="0.35">
      <c r="B172" s="29" t="str">
        <f t="shared" si="15"/>
        <v/>
      </c>
      <c r="C172" s="125" t="str">
        <f t="shared" si="16"/>
        <v/>
      </c>
      <c r="D172" s="125"/>
      <c r="E172" s="125" t="str">
        <f t="shared" si="17"/>
        <v/>
      </c>
      <c r="F172" s="125"/>
    </row>
    <row r="173" spans="2:6" ht="14.5" hidden="1" customHeight="1" x14ac:dyDescent="0.35">
      <c r="B173" s="29" t="str">
        <f t="shared" si="15"/>
        <v/>
      </c>
      <c r="C173" s="125" t="str">
        <f t="shared" si="16"/>
        <v/>
      </c>
      <c r="D173" s="125"/>
      <c r="E173" s="125" t="str">
        <f t="shared" si="17"/>
        <v/>
      </c>
      <c r="F173" s="125"/>
    </row>
    <row r="174" spans="2:6" ht="14.5" hidden="1" customHeight="1" x14ac:dyDescent="0.35">
      <c r="B174" s="29" t="str">
        <f t="shared" si="15"/>
        <v/>
      </c>
      <c r="C174" s="125" t="str">
        <f t="shared" si="16"/>
        <v/>
      </c>
      <c r="D174" s="125"/>
      <c r="E174" s="125" t="str">
        <f t="shared" si="17"/>
        <v/>
      </c>
      <c r="F174" s="125"/>
    </row>
    <row r="175" spans="2:6" ht="14.5" hidden="1" customHeight="1" x14ac:dyDescent="0.35">
      <c r="B175" s="29" t="str">
        <f t="shared" si="15"/>
        <v/>
      </c>
      <c r="C175" s="125" t="str">
        <f t="shared" si="16"/>
        <v/>
      </c>
      <c r="D175" s="125"/>
      <c r="E175" s="125" t="str">
        <f t="shared" si="17"/>
        <v/>
      </c>
      <c r="F175" s="125"/>
    </row>
    <row r="176" spans="2:6" ht="14.5" hidden="1" customHeight="1" x14ac:dyDescent="0.35">
      <c r="B176" s="29" t="str">
        <f t="shared" si="15"/>
        <v/>
      </c>
      <c r="C176" s="125" t="str">
        <f t="shared" si="16"/>
        <v/>
      </c>
      <c r="D176" s="125"/>
      <c r="E176" s="125" t="str">
        <f t="shared" si="17"/>
        <v/>
      </c>
      <c r="F176" s="125"/>
    </row>
    <row r="177" spans="2:6" ht="14.5" hidden="1" customHeight="1" x14ac:dyDescent="0.35">
      <c r="B177" s="29" t="str">
        <f t="shared" si="15"/>
        <v/>
      </c>
      <c r="C177" s="125" t="str">
        <f t="shared" si="16"/>
        <v/>
      </c>
      <c r="D177" s="125"/>
      <c r="E177" s="125" t="str">
        <f t="shared" si="17"/>
        <v/>
      </c>
      <c r="F177" s="125"/>
    </row>
    <row r="178" spans="2:6" ht="14.5" hidden="1" customHeight="1" x14ac:dyDescent="0.35">
      <c r="B178" s="29" t="str">
        <f t="shared" si="15"/>
        <v/>
      </c>
      <c r="C178" s="125" t="str">
        <f t="shared" si="16"/>
        <v/>
      </c>
      <c r="D178" s="125"/>
      <c r="E178" s="125" t="str">
        <f t="shared" si="17"/>
        <v/>
      </c>
      <c r="F178" s="125"/>
    </row>
    <row r="179" spans="2:6" ht="14.5" hidden="1" customHeight="1" x14ac:dyDescent="0.35">
      <c r="B179" s="29" t="str">
        <f t="shared" si="15"/>
        <v/>
      </c>
      <c r="C179" s="125" t="str">
        <f t="shared" si="16"/>
        <v/>
      </c>
      <c r="D179" s="125"/>
      <c r="E179" s="125" t="str">
        <f t="shared" si="17"/>
        <v/>
      </c>
      <c r="F179" s="125"/>
    </row>
    <row r="180" spans="2:6" ht="14.5" hidden="1" customHeight="1" x14ac:dyDescent="0.35">
      <c r="B180" s="29" t="str">
        <f t="shared" si="15"/>
        <v/>
      </c>
      <c r="C180" s="125" t="str">
        <f t="shared" si="16"/>
        <v/>
      </c>
      <c r="D180" s="125"/>
      <c r="E180" s="125" t="str">
        <f t="shared" si="17"/>
        <v/>
      </c>
      <c r="F180" s="125"/>
    </row>
    <row r="181" spans="2:6" ht="14.5" hidden="1" customHeight="1" x14ac:dyDescent="0.35">
      <c r="B181" s="29" t="str">
        <f t="shared" si="15"/>
        <v/>
      </c>
      <c r="C181" s="125" t="str">
        <f t="shared" si="16"/>
        <v/>
      </c>
      <c r="D181" s="125"/>
      <c r="E181" s="125" t="str">
        <f t="shared" si="17"/>
        <v/>
      </c>
      <c r="F181" s="125"/>
    </row>
    <row r="182" spans="2:6" ht="14.5" hidden="1" customHeight="1" x14ac:dyDescent="0.35">
      <c r="B182" s="29" t="str">
        <f t="shared" si="15"/>
        <v/>
      </c>
      <c r="C182" s="125" t="str">
        <f t="shared" si="16"/>
        <v/>
      </c>
      <c r="D182" s="125"/>
      <c r="E182" s="125" t="str">
        <f t="shared" si="17"/>
        <v/>
      </c>
      <c r="F182" s="125"/>
    </row>
    <row r="183" spans="2:6" ht="14.5" hidden="1" customHeight="1" x14ac:dyDescent="0.35">
      <c r="B183" s="29" t="str">
        <f t="shared" si="15"/>
        <v/>
      </c>
      <c r="C183" s="125" t="str">
        <f t="shared" si="16"/>
        <v/>
      </c>
      <c r="D183" s="125"/>
      <c r="E183" s="125" t="str">
        <f t="shared" si="17"/>
        <v/>
      </c>
      <c r="F183" s="125"/>
    </row>
    <row r="184" spans="2:6" ht="14.5" hidden="1" customHeight="1" x14ac:dyDescent="0.35">
      <c r="B184" s="29" t="str">
        <f t="shared" si="15"/>
        <v/>
      </c>
      <c r="C184" s="125" t="str">
        <f t="shared" si="16"/>
        <v/>
      </c>
      <c r="D184" s="125"/>
      <c r="E184" s="125" t="str">
        <f t="shared" si="17"/>
        <v/>
      </c>
      <c r="F184" s="125"/>
    </row>
    <row r="185" spans="2:6" ht="14.5" hidden="1" customHeight="1" x14ac:dyDescent="0.35">
      <c r="B185" s="29" t="str">
        <f t="shared" si="15"/>
        <v/>
      </c>
      <c r="C185" s="125" t="str">
        <f t="shared" si="16"/>
        <v/>
      </c>
      <c r="D185" s="125"/>
      <c r="E185" s="125" t="str">
        <f t="shared" si="17"/>
        <v/>
      </c>
      <c r="F185" s="125"/>
    </row>
    <row r="186" spans="2:6" ht="14.5" hidden="1" customHeight="1" x14ac:dyDescent="0.35">
      <c r="B186" s="29" t="str">
        <f t="shared" si="15"/>
        <v/>
      </c>
      <c r="C186" s="125" t="str">
        <f t="shared" si="16"/>
        <v/>
      </c>
      <c r="D186" s="125"/>
      <c r="E186" s="125" t="str">
        <f t="shared" si="17"/>
        <v/>
      </c>
      <c r="F186" s="125"/>
    </row>
    <row r="187" spans="2:6" ht="14.5" hidden="1" customHeight="1" x14ac:dyDescent="0.35">
      <c r="B187" s="29" t="str">
        <f t="shared" si="15"/>
        <v/>
      </c>
      <c r="C187" s="125" t="str">
        <f t="shared" si="16"/>
        <v/>
      </c>
      <c r="D187" s="125"/>
      <c r="E187" s="125" t="str">
        <f t="shared" si="17"/>
        <v/>
      </c>
      <c r="F187" s="125"/>
    </row>
    <row r="188" spans="2:6" ht="14.5" hidden="1" customHeight="1" x14ac:dyDescent="0.35">
      <c r="B188" s="29" t="str">
        <f t="shared" si="15"/>
        <v/>
      </c>
      <c r="C188" s="125" t="str">
        <f t="shared" si="16"/>
        <v/>
      </c>
      <c r="D188" s="125"/>
      <c r="E188" s="125" t="str">
        <f t="shared" si="17"/>
        <v/>
      </c>
      <c r="F188" s="125"/>
    </row>
    <row r="189" spans="2:6" ht="14.5" hidden="1" customHeight="1" x14ac:dyDescent="0.35">
      <c r="B189" s="29" t="str">
        <f t="shared" si="15"/>
        <v/>
      </c>
      <c r="C189" s="125" t="str">
        <f t="shared" si="16"/>
        <v/>
      </c>
      <c r="D189" s="125"/>
      <c r="E189" s="125" t="str">
        <f t="shared" si="17"/>
        <v/>
      </c>
      <c r="F189" s="125"/>
    </row>
    <row r="190" spans="2:6" ht="14.5" hidden="1" customHeight="1" x14ac:dyDescent="0.35">
      <c r="B190" s="29" t="str">
        <f t="shared" si="15"/>
        <v/>
      </c>
      <c r="C190" s="125" t="str">
        <f t="shared" si="16"/>
        <v/>
      </c>
      <c r="D190" s="125"/>
      <c r="E190" s="125" t="str">
        <f t="shared" si="17"/>
        <v/>
      </c>
      <c r="F190" s="125"/>
    </row>
    <row r="191" spans="2:6" ht="14.5" hidden="1" customHeight="1" x14ac:dyDescent="0.35">
      <c r="B191" s="29" t="str">
        <f t="shared" si="15"/>
        <v/>
      </c>
      <c r="C191" s="125" t="str">
        <f t="shared" si="16"/>
        <v/>
      </c>
      <c r="D191" s="125"/>
      <c r="E191" s="125" t="str">
        <f t="shared" si="17"/>
        <v/>
      </c>
      <c r="F191" s="125"/>
    </row>
    <row r="192" spans="2:6" ht="14.5" hidden="1" customHeight="1" x14ac:dyDescent="0.35">
      <c r="B192" s="29" t="str">
        <f t="shared" si="15"/>
        <v/>
      </c>
      <c r="C192" s="125" t="str">
        <f t="shared" si="16"/>
        <v/>
      </c>
      <c r="D192" s="125"/>
      <c r="E192" s="125" t="str">
        <f t="shared" si="17"/>
        <v/>
      </c>
      <c r="F192" s="125"/>
    </row>
    <row r="193" spans="1:12" ht="14.5" hidden="1" customHeight="1" x14ac:dyDescent="0.35">
      <c r="B193" s="29" t="str">
        <f t="shared" si="15"/>
        <v/>
      </c>
      <c r="C193" s="125" t="str">
        <f t="shared" si="16"/>
        <v/>
      </c>
      <c r="D193" s="125"/>
      <c r="E193" s="125" t="str">
        <f t="shared" si="17"/>
        <v/>
      </c>
      <c r="F193" s="125"/>
    </row>
    <row r="194" spans="1:12" ht="14.5" hidden="1" customHeight="1" x14ac:dyDescent="0.35">
      <c r="B194" s="29" t="str">
        <f t="shared" si="15"/>
        <v/>
      </c>
      <c r="C194" s="125" t="str">
        <f t="shared" si="16"/>
        <v/>
      </c>
      <c r="D194" s="125"/>
      <c r="E194" s="125" t="str">
        <f t="shared" si="17"/>
        <v/>
      </c>
      <c r="F194" s="125"/>
    </row>
    <row r="195" spans="1:12" ht="14.5" hidden="1" customHeight="1" x14ac:dyDescent="0.35">
      <c r="B195" s="29" t="str">
        <f t="shared" si="15"/>
        <v/>
      </c>
      <c r="C195" s="125" t="str">
        <f t="shared" si="16"/>
        <v/>
      </c>
      <c r="D195" s="125"/>
      <c r="E195" s="125" t="str">
        <f t="shared" si="17"/>
        <v/>
      </c>
      <c r="F195" s="125"/>
    </row>
    <row r="196" spans="1:12" ht="14.5" hidden="1" customHeight="1" x14ac:dyDescent="0.35">
      <c r="B196" s="29" t="str">
        <f t="shared" si="15"/>
        <v/>
      </c>
      <c r="C196" s="125" t="str">
        <f t="shared" si="16"/>
        <v/>
      </c>
      <c r="D196" s="125"/>
      <c r="E196" s="125" t="str">
        <f t="shared" si="17"/>
        <v/>
      </c>
      <c r="F196" s="125"/>
    </row>
    <row r="197" spans="1:12" ht="14.5" hidden="1" customHeight="1" x14ac:dyDescent="0.35">
      <c r="B197" s="29" t="str">
        <f t="shared" si="15"/>
        <v/>
      </c>
      <c r="C197" s="125" t="str">
        <f t="shared" si="16"/>
        <v/>
      </c>
      <c r="D197" s="125"/>
      <c r="E197" s="125" t="str">
        <f t="shared" si="17"/>
        <v/>
      </c>
      <c r="F197" s="125"/>
    </row>
    <row r="198" spans="1:12" ht="14.5" hidden="1" customHeight="1" x14ac:dyDescent="0.35">
      <c r="B198" s="29" t="str">
        <f t="shared" si="15"/>
        <v/>
      </c>
      <c r="C198" s="125" t="str">
        <f t="shared" si="16"/>
        <v/>
      </c>
      <c r="D198" s="125"/>
      <c r="E198" s="125" t="str">
        <f t="shared" si="17"/>
        <v/>
      </c>
      <c r="F198" s="125"/>
    </row>
    <row r="199" spans="1:12" x14ac:dyDescent="0.35">
      <c r="B199" s="29" t="str">
        <f t="shared" si="15"/>
        <v/>
      </c>
      <c r="C199" s="125" t="str">
        <f t="shared" si="16"/>
        <v/>
      </c>
      <c r="D199" s="125"/>
      <c r="E199" s="125" t="str">
        <f t="shared" si="17"/>
        <v/>
      </c>
      <c r="F199" s="125"/>
    </row>
    <row r="200" spans="1:12" x14ac:dyDescent="0.35">
      <c r="B200" s="24" t="s">
        <v>19</v>
      </c>
      <c r="C200" s="123">
        <f>SUM(C106:D199)</f>
        <v>0</v>
      </c>
      <c r="D200" s="124"/>
      <c r="E200" s="123">
        <f>SUM(E106:F199)</f>
        <v>0</v>
      </c>
      <c r="F200" s="124"/>
      <c r="G200" s="30">
        <f>SUM(C200:F200)</f>
        <v>0</v>
      </c>
      <c r="I200" s="31">
        <f>G200-M102</f>
        <v>0</v>
      </c>
      <c r="J200" s="32" t="str">
        <f>IF(ROUND(I200,0)=0,"","Error please check")</f>
        <v/>
      </c>
    </row>
    <row r="203" spans="1:12" ht="15" customHeight="1" x14ac:dyDescent="0.35">
      <c r="A203" s="126"/>
      <c r="B203" s="127"/>
      <c r="C203" s="127"/>
      <c r="D203" s="127"/>
      <c r="E203" s="127"/>
      <c r="F203" s="127"/>
      <c r="G203" s="127"/>
      <c r="H203" s="127"/>
      <c r="I203" s="127"/>
      <c r="J203" s="127"/>
      <c r="K203" s="127"/>
      <c r="L203" s="128"/>
    </row>
    <row r="204" spans="1:12" x14ac:dyDescent="0.35">
      <c r="A204" s="109"/>
      <c r="L204" s="110"/>
    </row>
    <row r="205" spans="1:12" x14ac:dyDescent="0.35">
      <c r="A205" s="109"/>
      <c r="B205" s="48" t="s">
        <v>22</v>
      </c>
      <c r="D205" s="120" t="s">
        <v>23</v>
      </c>
      <c r="L205" s="110"/>
    </row>
    <row r="206" spans="1:12" x14ac:dyDescent="0.35">
      <c r="A206" s="109"/>
      <c r="B206" s="48"/>
      <c r="C206" s="120"/>
      <c r="L206" s="110"/>
    </row>
    <row r="207" spans="1:12" x14ac:dyDescent="0.35">
      <c r="A207" s="109"/>
      <c r="B207" s="121" t="s">
        <v>24</v>
      </c>
      <c r="C207" s="120"/>
      <c r="D207" t="s">
        <v>25</v>
      </c>
      <c r="L207" s="110"/>
    </row>
    <row r="208" spans="1:12" x14ac:dyDescent="0.35">
      <c r="A208" s="109"/>
      <c r="B208" s="118"/>
      <c r="C208" s="118"/>
      <c r="D208" s="118"/>
      <c r="E208" s="118"/>
      <c r="F208" s="118"/>
      <c r="G208" s="118"/>
      <c r="H208" s="118"/>
      <c r="I208" s="118"/>
      <c r="J208" s="118"/>
      <c r="K208" s="118"/>
      <c r="L208" s="119"/>
    </row>
    <row r="209" spans="1:12" x14ac:dyDescent="0.35">
      <c r="A209" s="109"/>
      <c r="B209" s="113"/>
      <c r="C209" s="118"/>
      <c r="D209" s="113"/>
      <c r="E209" s="113"/>
      <c r="F209" s="113"/>
      <c r="G209" s="113"/>
      <c r="H209" s="118"/>
      <c r="I209" s="118"/>
      <c r="J209" s="118"/>
      <c r="K209" s="118"/>
      <c r="L209" s="119"/>
    </row>
    <row r="210" spans="1:12" x14ac:dyDescent="0.35">
      <c r="A210" s="109"/>
      <c r="B210" s="122" t="s">
        <v>26</v>
      </c>
      <c r="C210" s="118"/>
      <c r="D210" s="120" t="s">
        <v>27</v>
      </c>
      <c r="E210" s="118"/>
      <c r="F210" s="118"/>
      <c r="G210" s="118"/>
      <c r="H210" s="118"/>
      <c r="I210" s="118"/>
      <c r="J210" s="118"/>
      <c r="K210" s="118"/>
      <c r="L210" s="119"/>
    </row>
    <row r="211" spans="1:12" x14ac:dyDescent="0.35">
      <c r="A211" s="109"/>
      <c r="B211" s="118"/>
      <c r="C211" s="118"/>
      <c r="D211" s="118"/>
      <c r="E211" s="118"/>
      <c r="F211" s="118"/>
      <c r="G211" s="118"/>
      <c r="H211" s="118"/>
      <c r="I211" s="118"/>
      <c r="J211" s="118"/>
      <c r="K211" s="118"/>
      <c r="L211" s="119"/>
    </row>
    <row r="212" spans="1:12" x14ac:dyDescent="0.35">
      <c r="A212" s="109"/>
      <c r="B212" s="113"/>
      <c r="C212" s="118"/>
      <c r="D212" s="118"/>
      <c r="E212" s="118"/>
      <c r="F212" s="118"/>
      <c r="G212" s="118"/>
      <c r="H212" s="118"/>
      <c r="I212" s="118"/>
      <c r="J212" s="118"/>
      <c r="K212" s="118"/>
      <c r="L212" s="119"/>
    </row>
    <row r="213" spans="1:12" x14ac:dyDescent="0.35">
      <c r="A213" s="109"/>
      <c r="B213" s="122" t="s">
        <v>28</v>
      </c>
      <c r="C213" s="118"/>
      <c r="D213" s="118"/>
      <c r="E213" s="118"/>
      <c r="F213" s="118"/>
      <c r="G213" s="118"/>
      <c r="H213" s="118"/>
      <c r="I213" s="118"/>
      <c r="J213" s="118"/>
      <c r="K213" s="118"/>
      <c r="L213" s="119"/>
    </row>
    <row r="214" spans="1:12" x14ac:dyDescent="0.35">
      <c r="A214" s="109"/>
      <c r="B214" s="118"/>
      <c r="C214" s="118"/>
      <c r="D214" s="118"/>
      <c r="E214" s="118"/>
      <c r="F214" s="118"/>
      <c r="G214" s="118"/>
      <c r="H214" s="118"/>
      <c r="I214" s="118"/>
      <c r="J214" s="118"/>
      <c r="K214" s="118"/>
      <c r="L214" s="119"/>
    </row>
    <row r="215" spans="1:12" x14ac:dyDescent="0.35">
      <c r="A215" s="109"/>
      <c r="B215" t="s">
        <v>29</v>
      </c>
      <c r="L215" s="110"/>
    </row>
    <row r="216" spans="1:12" x14ac:dyDescent="0.35">
      <c r="A216" s="109"/>
      <c r="B216" s="111"/>
      <c r="C216" s="111"/>
      <c r="D216" s="111"/>
      <c r="E216" s="111"/>
      <c r="F216" s="111"/>
      <c r="G216" s="111"/>
      <c r="H216" s="111"/>
      <c r="I216" s="111"/>
      <c r="J216" s="111"/>
      <c r="K216" s="111"/>
      <c r="L216" s="112"/>
    </row>
    <row r="217" spans="1:12" x14ac:dyDescent="0.35">
      <c r="A217" s="109"/>
      <c r="B217" s="113"/>
      <c r="C217" s="111"/>
      <c r="D217" s="113"/>
      <c r="E217" s="113"/>
      <c r="F217" s="113"/>
      <c r="G217" s="113"/>
      <c r="L217" s="110"/>
    </row>
    <row r="218" spans="1:12" x14ac:dyDescent="0.35">
      <c r="A218" s="109"/>
      <c r="B218" t="s">
        <v>30</v>
      </c>
      <c r="D218" t="s">
        <v>31</v>
      </c>
      <c r="L218" s="110"/>
    </row>
    <row r="219" spans="1:12" x14ac:dyDescent="0.35">
      <c r="L219" s="110"/>
    </row>
    <row r="220" spans="1:12" x14ac:dyDescent="0.35">
      <c r="B220" s="114" t="s">
        <v>32</v>
      </c>
      <c r="D220" s="118"/>
      <c r="L220" s="110"/>
    </row>
    <row r="221" spans="1:12" x14ac:dyDescent="0.35">
      <c r="A221" s="109"/>
      <c r="L221" s="110"/>
    </row>
    <row r="222" spans="1:12" x14ac:dyDescent="0.35">
      <c r="A222" s="115"/>
      <c r="B222" s="116"/>
      <c r="C222" s="116"/>
      <c r="D222" s="116"/>
      <c r="E222" s="116"/>
      <c r="F222" s="116"/>
      <c r="G222" s="116"/>
      <c r="H222" s="116"/>
      <c r="I222" s="116"/>
      <c r="J222" s="116"/>
      <c r="K222" s="116"/>
      <c r="L222" s="117"/>
    </row>
  </sheetData>
  <mergeCells count="196">
    <mergeCell ref="A203:L203"/>
    <mergeCell ref="C107:D107"/>
    <mergeCell ref="E107:F107"/>
    <mergeCell ref="C108:D108"/>
    <mergeCell ref="E108:F108"/>
    <mergeCell ref="C109:D109"/>
    <mergeCell ref="E109:F109"/>
    <mergeCell ref="B2:M2"/>
    <mergeCell ref="E4:G4"/>
    <mergeCell ref="E5:G5"/>
    <mergeCell ref="C105:D105"/>
    <mergeCell ref="E105:F105"/>
    <mergeCell ref="C106:D106"/>
    <mergeCell ref="E106:F106"/>
    <mergeCell ref="C113:D113"/>
    <mergeCell ref="E113:F113"/>
    <mergeCell ref="C114:D114"/>
    <mergeCell ref="E114:F114"/>
    <mergeCell ref="C115:D115"/>
    <mergeCell ref="E115:F115"/>
    <mergeCell ref="C110:D110"/>
    <mergeCell ref="E110:F110"/>
    <mergeCell ref="C111:D111"/>
    <mergeCell ref="E111:F111"/>
    <mergeCell ref="C112:D112"/>
    <mergeCell ref="E112:F112"/>
    <mergeCell ref="C119:D119"/>
    <mergeCell ref="E119:F119"/>
    <mergeCell ref="C120:D120"/>
    <mergeCell ref="E120:F120"/>
    <mergeCell ref="C121:D121"/>
    <mergeCell ref="E121:F121"/>
    <mergeCell ref="C116:D116"/>
    <mergeCell ref="E116:F116"/>
    <mergeCell ref="C117:D117"/>
    <mergeCell ref="E117:F117"/>
    <mergeCell ref="C118:D118"/>
    <mergeCell ref="E118:F118"/>
    <mergeCell ref="C125:D125"/>
    <mergeCell ref="E125:F125"/>
    <mergeCell ref="C126:D126"/>
    <mergeCell ref="E126:F126"/>
    <mergeCell ref="C127:D127"/>
    <mergeCell ref="E127:F127"/>
    <mergeCell ref="C122:D122"/>
    <mergeCell ref="E122:F122"/>
    <mergeCell ref="C123:D123"/>
    <mergeCell ref="E123:F123"/>
    <mergeCell ref="C124:D124"/>
    <mergeCell ref="E124:F124"/>
    <mergeCell ref="C131:D131"/>
    <mergeCell ref="E131:F131"/>
    <mergeCell ref="C132:D132"/>
    <mergeCell ref="E132:F132"/>
    <mergeCell ref="C133:D133"/>
    <mergeCell ref="E133:F133"/>
    <mergeCell ref="C128:D128"/>
    <mergeCell ref="E128:F128"/>
    <mergeCell ref="C129:D129"/>
    <mergeCell ref="E129:F129"/>
    <mergeCell ref="C130:D130"/>
    <mergeCell ref="E130:F130"/>
    <mergeCell ref="C137:D137"/>
    <mergeCell ref="E137:F137"/>
    <mergeCell ref="C138:D138"/>
    <mergeCell ref="E138:F138"/>
    <mergeCell ref="C139:D139"/>
    <mergeCell ref="E139:F139"/>
    <mergeCell ref="C134:D134"/>
    <mergeCell ref="E134:F134"/>
    <mergeCell ref="C135:D135"/>
    <mergeCell ref="E135:F135"/>
    <mergeCell ref="C136:D136"/>
    <mergeCell ref="E136:F136"/>
    <mergeCell ref="C143:D143"/>
    <mergeCell ref="E143:F143"/>
    <mergeCell ref="C144:D144"/>
    <mergeCell ref="E144:F144"/>
    <mergeCell ref="C145:D145"/>
    <mergeCell ref="E145:F145"/>
    <mergeCell ref="C140:D140"/>
    <mergeCell ref="E140:F140"/>
    <mergeCell ref="C141:D141"/>
    <mergeCell ref="E141:F141"/>
    <mergeCell ref="C142:D142"/>
    <mergeCell ref="E142:F142"/>
    <mergeCell ref="C149:D149"/>
    <mergeCell ref="E149:F149"/>
    <mergeCell ref="C150:D150"/>
    <mergeCell ref="E150:F150"/>
    <mergeCell ref="C151:D151"/>
    <mergeCell ref="E151:F151"/>
    <mergeCell ref="C146:D146"/>
    <mergeCell ref="E146:F146"/>
    <mergeCell ref="C147:D147"/>
    <mergeCell ref="E147:F147"/>
    <mergeCell ref="C148:D148"/>
    <mergeCell ref="E148:F148"/>
    <mergeCell ref="C155:D155"/>
    <mergeCell ref="E155:F155"/>
    <mergeCell ref="C156:D156"/>
    <mergeCell ref="E156:F156"/>
    <mergeCell ref="C157:D157"/>
    <mergeCell ref="E157:F157"/>
    <mergeCell ref="C152:D152"/>
    <mergeCell ref="E152:F152"/>
    <mergeCell ref="C153:D153"/>
    <mergeCell ref="E153:F153"/>
    <mergeCell ref="C154:D154"/>
    <mergeCell ref="E154:F154"/>
    <mergeCell ref="C161:D161"/>
    <mergeCell ref="E161:F161"/>
    <mergeCell ref="C162:D162"/>
    <mergeCell ref="E162:F162"/>
    <mergeCell ref="C163:D163"/>
    <mergeCell ref="E163:F163"/>
    <mergeCell ref="C158:D158"/>
    <mergeCell ref="E158:F158"/>
    <mergeCell ref="C159:D159"/>
    <mergeCell ref="E159:F159"/>
    <mergeCell ref="C160:D160"/>
    <mergeCell ref="E160:F160"/>
    <mergeCell ref="C167:D167"/>
    <mergeCell ref="E167:F167"/>
    <mergeCell ref="C168:D168"/>
    <mergeCell ref="E168:F168"/>
    <mergeCell ref="C169:D169"/>
    <mergeCell ref="E169:F169"/>
    <mergeCell ref="C164:D164"/>
    <mergeCell ref="E164:F164"/>
    <mergeCell ref="C165:D165"/>
    <mergeCell ref="E165:F165"/>
    <mergeCell ref="C166:D166"/>
    <mergeCell ref="E166:F166"/>
    <mergeCell ref="C173:D173"/>
    <mergeCell ref="E173:F173"/>
    <mergeCell ref="C174:D174"/>
    <mergeCell ref="E174:F174"/>
    <mergeCell ref="C175:D175"/>
    <mergeCell ref="E175:F175"/>
    <mergeCell ref="C170:D170"/>
    <mergeCell ref="E170:F170"/>
    <mergeCell ref="C171:D171"/>
    <mergeCell ref="E171:F171"/>
    <mergeCell ref="C172:D172"/>
    <mergeCell ref="E172:F172"/>
    <mergeCell ref="C179:D179"/>
    <mergeCell ref="E179:F179"/>
    <mergeCell ref="C180:D180"/>
    <mergeCell ref="E180:F180"/>
    <mergeCell ref="C181:D181"/>
    <mergeCell ref="E181:F181"/>
    <mergeCell ref="C176:D176"/>
    <mergeCell ref="E176:F176"/>
    <mergeCell ref="C177:D177"/>
    <mergeCell ref="E177:F177"/>
    <mergeCell ref="C178:D178"/>
    <mergeCell ref="E178:F178"/>
    <mergeCell ref="C185:D185"/>
    <mergeCell ref="E185:F185"/>
    <mergeCell ref="C186:D186"/>
    <mergeCell ref="E186:F186"/>
    <mergeCell ref="C187:D187"/>
    <mergeCell ref="E187:F187"/>
    <mergeCell ref="C182:D182"/>
    <mergeCell ref="E182:F182"/>
    <mergeCell ref="C183:D183"/>
    <mergeCell ref="E183:F183"/>
    <mergeCell ref="C184:D184"/>
    <mergeCell ref="E184:F184"/>
    <mergeCell ref="C191:D191"/>
    <mergeCell ref="E191:F191"/>
    <mergeCell ref="C192:D192"/>
    <mergeCell ref="E192:F192"/>
    <mergeCell ref="C193:D193"/>
    <mergeCell ref="E193:F193"/>
    <mergeCell ref="C188:D188"/>
    <mergeCell ref="E188:F188"/>
    <mergeCell ref="C189:D189"/>
    <mergeCell ref="E189:F189"/>
    <mergeCell ref="C190:D190"/>
    <mergeCell ref="E190:F190"/>
    <mergeCell ref="C200:D200"/>
    <mergeCell ref="E200:F200"/>
    <mergeCell ref="C197:D197"/>
    <mergeCell ref="E197:F197"/>
    <mergeCell ref="C198:D198"/>
    <mergeCell ref="E198:F198"/>
    <mergeCell ref="C199:D199"/>
    <mergeCell ref="E199:F199"/>
    <mergeCell ref="C194:D194"/>
    <mergeCell ref="E194:F194"/>
    <mergeCell ref="C195:D195"/>
    <mergeCell ref="E195:F195"/>
    <mergeCell ref="C196:D196"/>
    <mergeCell ref="E196:F196"/>
  </mergeCells>
  <conditionalFormatting sqref="A8:A101">
    <cfRule type="containsText" dxfId="10" priority="1" operator="containsText" text="&quot;FALSE&quot;">
      <formula>NOT(ISERROR(SEARCH("""FALSE""",A8)))</formula>
    </cfRule>
  </conditionalFormatting>
  <conditionalFormatting sqref="C106:F199">
    <cfRule type="containsText" dxfId="9" priority="4" operator="containsText" text="Please CHeck">
      <formula>NOT(ISERROR(SEARCH("Please CHeck",C106)))</formula>
    </cfRule>
  </conditionalFormatting>
  <conditionalFormatting sqref="F8:F101">
    <cfRule type="containsText" dxfId="8" priority="6" operator="containsText" text="Check Dates">
      <formula>NOT(ISERROR(SEARCH("Check Dates",F8)))</formula>
    </cfRule>
  </conditionalFormatting>
  <conditionalFormatting sqref="I200">
    <cfRule type="cellIs" dxfId="7" priority="2" operator="notEqual">
      <formula>0</formula>
    </cfRule>
    <cfRule type="cellIs" dxfId="6" priority="3" operator="equal">
      <formula>0</formula>
    </cfRule>
  </conditionalFormatting>
  <conditionalFormatting sqref="J8:M100">
    <cfRule type="containsText" dxfId="5" priority="5" operator="containsText" text="Please Check">
      <formula>NOT(ISERROR(SEARCH("Please Check",J8)))</formula>
    </cfRule>
  </conditionalFormatting>
  <pageMargins left="0.70866141732283472" right="0.70866141732283472" top="0.74803149606299213" bottom="0.74803149606299213" header="0.31496062992125984" footer="0.31496062992125984"/>
  <pageSetup paperSize="9" scale="57" orientation="landscape" cellComments="asDisplayed" r:id="rId1"/>
  <headerFooter>
    <oddHeader>&amp;C&amp;"Calibri"&amp;10&amp;K000000 [UNCLASSIFIED]&amp;1#_x000D_</oddHeader>
    <oddFooter>&amp;C_x000D_&amp;1#&amp;"Calibri"&amp;10&amp;K000000 [UNCLASSIFIED]</oddFooter>
  </headerFooter>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A189B7-EF3A-4039-8ABB-97151F4B68FE}">
  <sheetPr>
    <tabColor rgb="FFFF0000"/>
  </sheetPr>
  <dimension ref="A3"/>
  <sheetViews>
    <sheetView showGridLines="0" workbookViewId="0">
      <selection activeCell="A3" sqref="A3"/>
    </sheetView>
  </sheetViews>
  <sheetFormatPr defaultRowHeight="14.5" x14ac:dyDescent="0.35"/>
  <sheetData>
    <row r="3" spans="1:1" x14ac:dyDescent="0.35">
      <c r="A3" s="48"/>
    </row>
  </sheetData>
  <pageMargins left="0.7" right="0.7" top="0.75" bottom="0.75" header="0.3" footer="0.3"/>
  <headerFooter>
    <oddHeader>&amp;C&amp;"Calibri"&amp;10&amp;K000000 [UNCLASSIFIED]&amp;1#_x000D_</oddHeader>
    <oddFooter>&amp;C_x000D_&amp;1#&amp;"Calibri"&amp;10&amp;K000000 [UNCLASSIFIED]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4D75B0-6B57-4368-B9BC-2AB3B7E5DC90}">
  <sheetPr>
    <tabColor rgb="FFFFFF00"/>
  </sheetPr>
  <dimension ref="A2:Q116"/>
  <sheetViews>
    <sheetView showGridLines="0" zoomScale="70" zoomScaleNormal="70" zoomScaleSheetLayoutView="115" workbookViewId="0">
      <selection activeCell="H114" sqref="H114"/>
    </sheetView>
  </sheetViews>
  <sheetFormatPr defaultRowHeight="14.5" x14ac:dyDescent="0.35"/>
  <cols>
    <col min="1" max="1" width="39.81640625" customWidth="1"/>
    <col min="2" max="2" width="17.26953125" customWidth="1"/>
    <col min="3" max="3" width="14" customWidth="1"/>
    <col min="4" max="4" width="11.1796875" customWidth="1"/>
    <col min="5" max="5" width="13.453125" customWidth="1"/>
    <col min="6" max="6" width="12.1796875" bestFit="1" customWidth="1"/>
    <col min="7" max="7" width="12" customWidth="1"/>
    <col min="8" max="8" width="13.7265625" customWidth="1"/>
    <col min="9" max="9" width="13.1796875" bestFit="1" customWidth="1"/>
    <col min="10" max="10" width="16.54296875" customWidth="1"/>
    <col min="11" max="11" width="13.54296875" customWidth="1"/>
    <col min="12" max="12" width="17.1796875" customWidth="1"/>
    <col min="13" max="13" width="10.7265625" bestFit="1" customWidth="1"/>
    <col min="14" max="15" width="9.1796875" bestFit="1" customWidth="1"/>
    <col min="16" max="16" width="10" bestFit="1" customWidth="1"/>
  </cols>
  <sheetData>
    <row r="2" spans="1:15" ht="21" x14ac:dyDescent="0.5">
      <c r="A2" s="108" t="s">
        <v>33</v>
      </c>
    </row>
    <row r="4" spans="1:15" ht="59.5" customHeight="1" x14ac:dyDescent="0.35">
      <c r="A4" s="143" t="s">
        <v>34</v>
      </c>
      <c r="B4" s="143"/>
      <c r="C4" s="143"/>
      <c r="D4" s="143"/>
      <c r="E4" s="143"/>
      <c r="F4" s="143"/>
      <c r="G4" s="143"/>
      <c r="H4" s="143"/>
      <c r="I4" s="143"/>
      <c r="J4" s="143"/>
      <c r="K4" s="143"/>
      <c r="L4" s="143"/>
      <c r="M4" s="107"/>
    </row>
    <row r="5" spans="1:15" ht="279" customHeight="1" x14ac:dyDescent="0.35">
      <c r="A5" s="143"/>
      <c r="B5" s="143"/>
      <c r="C5" s="143"/>
      <c r="D5" s="143"/>
      <c r="E5" s="143"/>
      <c r="F5" s="143"/>
      <c r="G5" s="143"/>
      <c r="H5" s="143"/>
      <c r="I5" s="143"/>
      <c r="J5" s="143"/>
      <c r="K5" s="143"/>
      <c r="L5" s="143"/>
      <c r="M5" s="107"/>
    </row>
    <row r="6" spans="1:15" ht="75.75" customHeight="1" x14ac:dyDescent="0.35">
      <c r="A6" s="81"/>
      <c r="B6" s="81"/>
      <c r="C6" s="81"/>
      <c r="D6" s="81"/>
      <c r="E6" s="81"/>
      <c r="F6" s="81"/>
      <c r="G6" s="81"/>
      <c r="H6" s="81"/>
    </row>
    <row r="7" spans="1:15" x14ac:dyDescent="0.35">
      <c r="A7" s="106"/>
      <c r="B7" s="81"/>
      <c r="C7" s="81"/>
      <c r="D7" s="81"/>
      <c r="E7" s="81"/>
      <c r="F7" s="81"/>
      <c r="G7" s="81"/>
      <c r="H7" s="81"/>
    </row>
    <row r="8" spans="1:15" x14ac:dyDescent="0.35">
      <c r="A8" s="105" t="s">
        <v>2</v>
      </c>
      <c r="B8" s="3">
        <v>2021</v>
      </c>
      <c r="C8" s="103" t="s">
        <v>35</v>
      </c>
      <c r="I8" s="7"/>
    </row>
    <row r="9" spans="1:15" x14ac:dyDescent="0.35">
      <c r="A9" s="104" t="s">
        <v>4</v>
      </c>
      <c r="B9" s="6">
        <v>1.7000000000000001E-2</v>
      </c>
      <c r="C9" s="103" t="s">
        <v>36</v>
      </c>
    </row>
    <row r="11" spans="1:15" s="102" customFormat="1" ht="66" customHeight="1" x14ac:dyDescent="0.35">
      <c r="A11" s="8" t="s">
        <v>6</v>
      </c>
      <c r="B11" s="9" t="s">
        <v>7</v>
      </c>
      <c r="C11" s="9" t="s">
        <v>8</v>
      </c>
      <c r="D11" s="9" t="s">
        <v>9</v>
      </c>
      <c r="E11" s="9" t="s">
        <v>10</v>
      </c>
      <c r="F11" s="9" t="s">
        <v>37</v>
      </c>
      <c r="G11" s="9" t="s">
        <v>38</v>
      </c>
      <c r="H11" s="9" t="s">
        <v>39</v>
      </c>
      <c r="I11" s="9" t="s">
        <v>14</v>
      </c>
      <c r="J11" s="9" t="s">
        <v>40</v>
      </c>
      <c r="K11" s="9" t="s">
        <v>41</v>
      </c>
      <c r="L11" s="9" t="s">
        <v>17</v>
      </c>
    </row>
    <row r="12" spans="1:15" ht="29" x14ac:dyDescent="0.35">
      <c r="A12" s="10" t="s">
        <v>42</v>
      </c>
      <c r="B12" s="11">
        <v>2013</v>
      </c>
      <c r="C12" s="100">
        <v>2021</v>
      </c>
      <c r="D12" s="13">
        <f t="shared" ref="D12:D23" si="0">+C12-B12</f>
        <v>8</v>
      </c>
      <c r="E12" s="13">
        <f t="shared" ref="E12:E23" si="1">IF(D12&lt;IF(B12&gt;0,$B$8-B12,0),"Check dates",IF(B12&gt;0,$B$8-B12,0))</f>
        <v>8</v>
      </c>
      <c r="F12" s="101"/>
      <c r="G12" s="97"/>
      <c r="H12" s="96">
        <v>5500</v>
      </c>
      <c r="I12" s="17">
        <f t="shared" ref="I12:I23" si="2">IF(AND(G12="",H12=""),"",MAX(F12*G12,H12))</f>
        <v>5500</v>
      </c>
      <c r="J12" s="95">
        <f t="shared" ref="J12:J23" si="3">IFERROR((I12)*((1+$B$9)^(D12-E12)),"Please Check")</f>
        <v>5500</v>
      </c>
      <c r="K12" s="95">
        <f t="shared" ref="K12:K23" si="4">IFERROR(IF(J12&gt;0,J12/D12,0),"Please Check")</f>
        <v>687.5</v>
      </c>
      <c r="L12" s="95">
        <f t="shared" ref="L12:L23" si="5">IFERROR(+K12*E12,"Please Check")</f>
        <v>5500</v>
      </c>
      <c r="O12" s="94"/>
    </row>
    <row r="13" spans="1:15" ht="29" x14ac:dyDescent="0.35">
      <c r="A13" s="10" t="s">
        <v>43</v>
      </c>
      <c r="B13" s="11">
        <v>2013</v>
      </c>
      <c r="C13" s="100">
        <v>2021</v>
      </c>
      <c r="D13" s="13">
        <f t="shared" si="0"/>
        <v>8</v>
      </c>
      <c r="E13" s="13">
        <f t="shared" si="1"/>
        <v>8</v>
      </c>
      <c r="F13" s="98"/>
      <c r="G13" s="97"/>
      <c r="H13" s="96">
        <v>7150.0000000000009</v>
      </c>
      <c r="I13" s="17">
        <f t="shared" si="2"/>
        <v>7150.0000000000009</v>
      </c>
      <c r="J13" s="95">
        <f t="shared" si="3"/>
        <v>7150.0000000000009</v>
      </c>
      <c r="K13" s="95">
        <f t="shared" si="4"/>
        <v>893.75000000000011</v>
      </c>
      <c r="L13" s="95">
        <f t="shared" si="5"/>
        <v>7150.0000000000009</v>
      </c>
      <c r="O13" s="94"/>
    </row>
    <row r="14" spans="1:15" ht="29" x14ac:dyDescent="0.35">
      <c r="A14" s="10" t="s">
        <v>44</v>
      </c>
      <c r="B14" s="11">
        <v>2013</v>
      </c>
      <c r="C14" s="100">
        <v>2021</v>
      </c>
      <c r="D14" s="13">
        <f t="shared" si="0"/>
        <v>8</v>
      </c>
      <c r="E14" s="13">
        <f t="shared" si="1"/>
        <v>8</v>
      </c>
      <c r="F14" s="98"/>
      <c r="G14" s="97"/>
      <c r="H14" s="96">
        <v>22000</v>
      </c>
      <c r="I14" s="17">
        <f t="shared" si="2"/>
        <v>22000</v>
      </c>
      <c r="J14" s="95">
        <f t="shared" si="3"/>
        <v>22000</v>
      </c>
      <c r="K14" s="95">
        <f t="shared" si="4"/>
        <v>2750</v>
      </c>
      <c r="L14" s="95">
        <f t="shared" si="5"/>
        <v>22000</v>
      </c>
      <c r="O14" s="94"/>
    </row>
    <row r="15" spans="1:15" ht="29" x14ac:dyDescent="0.35">
      <c r="A15" s="10" t="s">
        <v>45</v>
      </c>
      <c r="B15" s="11">
        <v>2019</v>
      </c>
      <c r="C15" s="11">
        <f>B15+8</f>
        <v>2027</v>
      </c>
      <c r="D15" s="13">
        <f t="shared" si="0"/>
        <v>8</v>
      </c>
      <c r="E15" s="13">
        <f t="shared" si="1"/>
        <v>2</v>
      </c>
      <c r="F15" s="98"/>
      <c r="G15" s="97"/>
      <c r="H15" s="96">
        <v>82500</v>
      </c>
      <c r="I15" s="17">
        <f t="shared" si="2"/>
        <v>82500</v>
      </c>
      <c r="J15" s="95">
        <f t="shared" si="3"/>
        <v>91280.848012058006</v>
      </c>
      <c r="K15" s="95">
        <f t="shared" si="4"/>
        <v>11410.106001507251</v>
      </c>
      <c r="L15" s="95">
        <f t="shared" si="5"/>
        <v>22820.212003014502</v>
      </c>
      <c r="O15" s="94"/>
    </row>
    <row r="16" spans="1:15" ht="29" x14ac:dyDescent="0.35">
      <c r="A16" s="10" t="s">
        <v>46</v>
      </c>
      <c r="B16" s="11">
        <v>2013</v>
      </c>
      <c r="C16" s="11">
        <v>2021</v>
      </c>
      <c r="D16" s="13">
        <f t="shared" si="0"/>
        <v>8</v>
      </c>
      <c r="E16" s="13">
        <f t="shared" si="1"/>
        <v>8</v>
      </c>
      <c r="F16" s="98"/>
      <c r="G16" s="97"/>
      <c r="H16" s="96">
        <v>33000</v>
      </c>
      <c r="I16" s="17">
        <f t="shared" si="2"/>
        <v>33000</v>
      </c>
      <c r="J16" s="95">
        <f t="shared" si="3"/>
        <v>33000</v>
      </c>
      <c r="K16" s="95">
        <f t="shared" si="4"/>
        <v>4125</v>
      </c>
      <c r="L16" s="95">
        <f t="shared" si="5"/>
        <v>33000</v>
      </c>
      <c r="O16" s="94"/>
    </row>
    <row r="17" spans="1:15" ht="29" x14ac:dyDescent="0.35">
      <c r="A17" s="10" t="s">
        <v>47</v>
      </c>
      <c r="B17" s="11">
        <v>2018</v>
      </c>
      <c r="C17" s="11">
        <v>2026</v>
      </c>
      <c r="D17" s="13">
        <f t="shared" si="0"/>
        <v>8</v>
      </c>
      <c r="E17" s="13">
        <f t="shared" si="1"/>
        <v>3</v>
      </c>
      <c r="F17" s="98"/>
      <c r="G17" s="97"/>
      <c r="H17" s="96">
        <v>5500</v>
      </c>
      <c r="I17" s="17">
        <f t="shared" si="2"/>
        <v>5500</v>
      </c>
      <c r="J17" s="95">
        <f t="shared" si="3"/>
        <v>5983.6675196367105</v>
      </c>
      <c r="K17" s="95">
        <f t="shared" si="4"/>
        <v>747.95843995458881</v>
      </c>
      <c r="L17" s="95">
        <f t="shared" si="5"/>
        <v>2243.8753198637664</v>
      </c>
      <c r="O17" s="94"/>
    </row>
    <row r="18" spans="1:15" ht="29" x14ac:dyDescent="0.35">
      <c r="A18" s="10" t="s">
        <v>48</v>
      </c>
      <c r="B18" s="11">
        <v>2018</v>
      </c>
      <c r="C18" s="11">
        <v>2026</v>
      </c>
      <c r="D18" s="13">
        <f t="shared" si="0"/>
        <v>8</v>
      </c>
      <c r="E18" s="13">
        <f t="shared" si="1"/>
        <v>3</v>
      </c>
      <c r="F18" s="98"/>
      <c r="G18" s="97"/>
      <c r="H18" s="96">
        <v>16500</v>
      </c>
      <c r="I18" s="17">
        <f t="shared" si="2"/>
        <v>16500</v>
      </c>
      <c r="J18" s="95">
        <f t="shared" si="3"/>
        <v>17951.002558910131</v>
      </c>
      <c r="K18" s="95">
        <f t="shared" si="4"/>
        <v>2243.8753198637664</v>
      </c>
      <c r="L18" s="95">
        <f t="shared" si="5"/>
        <v>6731.6259595912998</v>
      </c>
      <c r="O18" s="94"/>
    </row>
    <row r="19" spans="1:15" ht="29" x14ac:dyDescent="0.35">
      <c r="A19" s="10" t="s">
        <v>49</v>
      </c>
      <c r="B19" s="11">
        <v>2015</v>
      </c>
      <c r="C19" s="11">
        <v>2022</v>
      </c>
      <c r="D19" s="13">
        <f t="shared" si="0"/>
        <v>7</v>
      </c>
      <c r="E19" s="13">
        <f t="shared" si="1"/>
        <v>6</v>
      </c>
      <c r="F19" s="98"/>
      <c r="G19" s="97"/>
      <c r="H19" s="96">
        <v>19800</v>
      </c>
      <c r="I19" s="17">
        <f t="shared" si="2"/>
        <v>19800</v>
      </c>
      <c r="J19" s="95">
        <f t="shared" si="3"/>
        <v>20136.599999999999</v>
      </c>
      <c r="K19" s="95">
        <f t="shared" si="4"/>
        <v>2876.6571428571428</v>
      </c>
      <c r="L19" s="95">
        <f t="shared" si="5"/>
        <v>17259.942857142858</v>
      </c>
      <c r="O19" s="94"/>
    </row>
    <row r="20" spans="1:15" ht="29" x14ac:dyDescent="0.35">
      <c r="A20" s="10" t="s">
        <v>50</v>
      </c>
      <c r="B20" s="11">
        <v>2017</v>
      </c>
      <c r="C20" s="11">
        <v>2025</v>
      </c>
      <c r="D20" s="13">
        <f t="shared" si="0"/>
        <v>8</v>
      </c>
      <c r="E20" s="13">
        <f t="shared" si="1"/>
        <v>4</v>
      </c>
      <c r="F20" s="98"/>
      <c r="G20" s="97"/>
      <c r="H20" s="96">
        <v>16500</v>
      </c>
      <c r="I20" s="17">
        <f t="shared" si="2"/>
        <v>16500</v>
      </c>
      <c r="J20" s="95">
        <f t="shared" si="3"/>
        <v>17650.936636096492</v>
      </c>
      <c r="K20" s="95">
        <f t="shared" si="4"/>
        <v>2206.3670795120615</v>
      </c>
      <c r="L20" s="95">
        <f t="shared" si="5"/>
        <v>8825.4683180482461</v>
      </c>
      <c r="O20" s="94"/>
    </row>
    <row r="21" spans="1:15" ht="29" x14ac:dyDescent="0.35">
      <c r="A21" s="10" t="s">
        <v>51</v>
      </c>
      <c r="B21" s="11">
        <v>2017</v>
      </c>
      <c r="C21" s="11">
        <v>2025</v>
      </c>
      <c r="D21" s="13">
        <f t="shared" si="0"/>
        <v>8</v>
      </c>
      <c r="E21" s="13">
        <f t="shared" si="1"/>
        <v>4</v>
      </c>
      <c r="F21" s="98"/>
      <c r="G21" s="97"/>
      <c r="H21" s="96">
        <v>13750.000000000002</v>
      </c>
      <c r="I21" s="17">
        <f t="shared" si="2"/>
        <v>13750.000000000002</v>
      </c>
      <c r="J21" s="95">
        <f t="shared" si="3"/>
        <v>14709.113863413746</v>
      </c>
      <c r="K21" s="95">
        <f t="shared" si="4"/>
        <v>1838.6392329267183</v>
      </c>
      <c r="L21" s="95">
        <f t="shared" si="5"/>
        <v>7354.556931706873</v>
      </c>
      <c r="O21" s="94"/>
    </row>
    <row r="22" spans="1:15" ht="29" x14ac:dyDescent="0.35">
      <c r="A22" s="99" t="s">
        <v>52</v>
      </c>
      <c r="B22" s="11">
        <v>2020</v>
      </c>
      <c r="C22" s="11">
        <v>2028</v>
      </c>
      <c r="D22" s="13">
        <f t="shared" si="0"/>
        <v>8</v>
      </c>
      <c r="E22" s="13">
        <f t="shared" si="1"/>
        <v>1</v>
      </c>
      <c r="F22" s="98">
        <v>250</v>
      </c>
      <c r="G22" s="97">
        <v>20</v>
      </c>
      <c r="H22" s="96"/>
      <c r="I22" s="17">
        <f t="shared" si="2"/>
        <v>5000</v>
      </c>
      <c r="J22" s="95">
        <f t="shared" si="3"/>
        <v>5626.2195411068469</v>
      </c>
      <c r="K22" s="95">
        <f t="shared" si="4"/>
        <v>703.27744263835586</v>
      </c>
      <c r="L22" s="95">
        <f t="shared" si="5"/>
        <v>703.27744263835586</v>
      </c>
      <c r="O22" s="94"/>
    </row>
    <row r="23" spans="1:15" ht="29" x14ac:dyDescent="0.35">
      <c r="A23" s="99" t="s">
        <v>53</v>
      </c>
      <c r="B23" s="11">
        <v>2020</v>
      </c>
      <c r="C23" s="11">
        <v>2028</v>
      </c>
      <c r="D23" s="13">
        <f t="shared" si="0"/>
        <v>8</v>
      </c>
      <c r="E23" s="13">
        <f t="shared" si="1"/>
        <v>1</v>
      </c>
      <c r="F23" s="98">
        <v>367</v>
      </c>
      <c r="G23" s="97">
        <v>30</v>
      </c>
      <c r="H23" s="96"/>
      <c r="I23" s="17">
        <f t="shared" si="2"/>
        <v>11010</v>
      </c>
      <c r="J23" s="95">
        <f t="shared" si="3"/>
        <v>12388.935429517278</v>
      </c>
      <c r="K23" s="95">
        <f t="shared" si="4"/>
        <v>1548.6169286896597</v>
      </c>
      <c r="L23" s="95">
        <f t="shared" si="5"/>
        <v>1548.6169286896597</v>
      </c>
      <c r="O23" s="94"/>
    </row>
    <row r="24" spans="1:15" x14ac:dyDescent="0.35">
      <c r="A24" s="10"/>
      <c r="B24" s="21"/>
      <c r="C24" s="21"/>
      <c r="D24" s="12"/>
      <c r="E24" s="12"/>
      <c r="F24" s="20"/>
      <c r="G24" s="15"/>
      <c r="H24" s="93"/>
      <c r="I24" s="17"/>
      <c r="J24" s="18"/>
      <c r="K24" s="18"/>
      <c r="L24" s="18"/>
    </row>
    <row r="25" spans="1:15" x14ac:dyDescent="0.35">
      <c r="A25" s="10"/>
      <c r="B25" s="21"/>
      <c r="C25" s="21"/>
      <c r="D25" s="12"/>
      <c r="E25" s="12"/>
      <c r="F25" s="20"/>
      <c r="G25" s="15"/>
      <c r="H25" s="15"/>
      <c r="I25" s="17"/>
      <c r="J25" s="22"/>
      <c r="K25" s="22"/>
      <c r="L25" s="22"/>
    </row>
    <row r="26" spans="1:15" x14ac:dyDescent="0.35">
      <c r="A26" s="87" t="s">
        <v>19</v>
      </c>
      <c r="B26" s="25"/>
      <c r="C26" s="25"/>
      <c r="D26" s="25"/>
      <c r="E26" s="26"/>
      <c r="F26" s="26"/>
      <c r="G26" s="26"/>
      <c r="H26" s="26"/>
      <c r="I26" s="22">
        <f>SUM(I12:I25)</f>
        <v>238210</v>
      </c>
      <c r="J26" s="22">
        <f>SUM(J12:J25)</f>
        <v>253377.3235607392</v>
      </c>
      <c r="K26" s="22">
        <f>SUM(K12:K25)</f>
        <v>32031.747587949543</v>
      </c>
      <c r="L26" s="22">
        <f>SUM(L12:L25)</f>
        <v>135137.57576069556</v>
      </c>
    </row>
    <row r="28" spans="1:15" ht="20.25" customHeight="1" x14ac:dyDescent="0.35">
      <c r="G28" s="92" t="s">
        <v>54</v>
      </c>
      <c r="J28" s="92" t="s">
        <v>55</v>
      </c>
    </row>
    <row r="29" spans="1:15" ht="43.5" x14ac:dyDescent="0.35">
      <c r="A29" s="28" t="s">
        <v>6</v>
      </c>
      <c r="B29" s="132" t="s">
        <v>56</v>
      </c>
      <c r="C29" s="132"/>
      <c r="D29" s="132" t="s">
        <v>57</v>
      </c>
      <c r="E29" s="132"/>
      <c r="F29" s="9" t="s">
        <v>58</v>
      </c>
      <c r="G29" s="9" t="s">
        <v>56</v>
      </c>
      <c r="H29" s="9" t="s">
        <v>59</v>
      </c>
      <c r="I29" s="9" t="s">
        <v>60</v>
      </c>
      <c r="J29" s="9" t="s">
        <v>56</v>
      </c>
      <c r="K29" s="9" t="s">
        <v>59</v>
      </c>
      <c r="L29" s="9" t="s">
        <v>61</v>
      </c>
    </row>
    <row r="30" spans="1:15" ht="29" x14ac:dyDescent="0.35">
      <c r="A30" s="90" t="str">
        <f t="shared" ref="A30:A43" si="6">IF(A12="","",A12)</f>
        <v>Block 9 - junior college - Paint ceilings, walls, timber trims, timber doors.</v>
      </c>
      <c r="B30" s="140">
        <f t="shared" ref="B30:B43" si="7">IF(OR(C12=($B$8+1),C12=($B$8)),L12,0)</f>
        <v>5500</v>
      </c>
      <c r="C30" s="140"/>
      <c r="D30" s="141">
        <f t="shared" ref="D30:D43" si="8">IF(OR(C12=($B$8+1),C12=($B$8)),0,L12)</f>
        <v>0</v>
      </c>
      <c r="E30" s="142"/>
      <c r="F30" s="88"/>
      <c r="G30" s="89">
        <v>4449</v>
      </c>
      <c r="H30" s="89">
        <v>0</v>
      </c>
      <c r="I30" s="88"/>
      <c r="J30" s="89">
        <f t="shared" ref="J30:J43" si="9">B30-G30</f>
        <v>1051</v>
      </c>
      <c r="K30" s="89">
        <f t="shared" ref="K30:K43" si="10">D30-H30</f>
        <v>0</v>
      </c>
      <c r="L30" s="88"/>
    </row>
    <row r="31" spans="1:15" ht="29" x14ac:dyDescent="0.35">
      <c r="A31" s="90" t="str">
        <f t="shared" si="6"/>
        <v>Block 9 - junior college - Paint roof, fascia's, soffit's, walls, timber windows.</v>
      </c>
      <c r="B31" s="140">
        <f t="shared" si="7"/>
        <v>7150.0000000000009</v>
      </c>
      <c r="C31" s="140"/>
      <c r="D31" s="141">
        <f t="shared" si="8"/>
        <v>0</v>
      </c>
      <c r="E31" s="142"/>
      <c r="F31" s="88"/>
      <c r="G31" s="89">
        <v>5784</v>
      </c>
      <c r="H31" s="89">
        <v>0</v>
      </c>
      <c r="I31" s="88"/>
      <c r="J31" s="89">
        <f t="shared" si="9"/>
        <v>1366.0000000000009</v>
      </c>
      <c r="K31" s="89">
        <f t="shared" si="10"/>
        <v>0</v>
      </c>
      <c r="L31" s="88"/>
    </row>
    <row r="32" spans="1:15" ht="29" x14ac:dyDescent="0.35">
      <c r="A32" s="90" t="str">
        <f t="shared" si="6"/>
        <v xml:space="preserve">Block B - MAIN WEST WING - REBUILT - Paint internal surfaces </v>
      </c>
      <c r="B32" s="140">
        <f t="shared" si="7"/>
        <v>22000</v>
      </c>
      <c r="C32" s="140"/>
      <c r="D32" s="141">
        <f t="shared" si="8"/>
        <v>0</v>
      </c>
      <c r="E32" s="142"/>
      <c r="F32" s="88"/>
      <c r="G32" s="89">
        <v>17798</v>
      </c>
      <c r="H32" s="89">
        <v>0</v>
      </c>
      <c r="I32" s="88"/>
      <c r="J32" s="89">
        <f t="shared" si="9"/>
        <v>4202</v>
      </c>
      <c r="K32" s="89">
        <f t="shared" si="10"/>
        <v>0</v>
      </c>
      <c r="L32" s="88"/>
    </row>
    <row r="33" spans="1:16" ht="29" x14ac:dyDescent="0.35">
      <c r="A33" s="90" t="str">
        <f t="shared" si="6"/>
        <v xml:space="preserve">Block C - COMMERCE ADDITION - Paint external surfaces </v>
      </c>
      <c r="B33" s="140">
        <f t="shared" si="7"/>
        <v>0</v>
      </c>
      <c r="C33" s="140"/>
      <c r="D33" s="141">
        <f t="shared" si="8"/>
        <v>22820.212003014502</v>
      </c>
      <c r="E33" s="142"/>
      <c r="F33" s="88"/>
      <c r="G33" s="89">
        <v>0</v>
      </c>
      <c r="H33" s="89">
        <v>10549</v>
      </c>
      <c r="I33" s="88"/>
      <c r="J33" s="89">
        <f t="shared" si="9"/>
        <v>0</v>
      </c>
      <c r="K33" s="89">
        <f t="shared" si="10"/>
        <v>12271.212003014502</v>
      </c>
      <c r="L33" s="88"/>
    </row>
    <row r="34" spans="1:16" ht="29" x14ac:dyDescent="0.35">
      <c r="A34" s="90" t="str">
        <f t="shared" si="6"/>
        <v xml:space="preserve">Block C - COMMERCE ADDITION - Painting of internal surfaces </v>
      </c>
      <c r="B34" s="140">
        <f t="shared" si="7"/>
        <v>33000</v>
      </c>
      <c r="C34" s="140"/>
      <c r="D34" s="141">
        <f t="shared" si="8"/>
        <v>0</v>
      </c>
      <c r="E34" s="142"/>
      <c r="F34" s="88"/>
      <c r="G34" s="89">
        <v>26696</v>
      </c>
      <c r="H34" s="89">
        <v>0</v>
      </c>
      <c r="I34" s="88"/>
      <c r="J34" s="89">
        <f t="shared" si="9"/>
        <v>6304</v>
      </c>
      <c r="K34" s="89">
        <f t="shared" si="10"/>
        <v>0</v>
      </c>
      <c r="L34" s="88"/>
    </row>
    <row r="35" spans="1:16" ht="29" x14ac:dyDescent="0.35">
      <c r="A35" s="90" t="str">
        <f t="shared" si="6"/>
        <v>Block E Technical - Paint fascia's, soffit's, timber windows, canopies.</v>
      </c>
      <c r="B35" s="140">
        <f t="shared" si="7"/>
        <v>0</v>
      </c>
      <c r="C35" s="140"/>
      <c r="D35" s="141">
        <f t="shared" si="8"/>
        <v>2243.8753198637664</v>
      </c>
      <c r="E35" s="142"/>
      <c r="F35" s="88"/>
      <c r="G35" s="89">
        <v>0</v>
      </c>
      <c r="H35" s="89">
        <v>1383</v>
      </c>
      <c r="I35" s="88"/>
      <c r="J35" s="89">
        <f t="shared" si="9"/>
        <v>0</v>
      </c>
      <c r="K35" s="89">
        <f t="shared" si="10"/>
        <v>860.87531986376644</v>
      </c>
      <c r="L35" s="88"/>
    </row>
    <row r="36" spans="1:16" ht="29" x14ac:dyDescent="0.35">
      <c r="A36" s="90" t="str">
        <f t="shared" si="6"/>
        <v>Block G - THE WRITERS' BLOCK - Paint soffit's, fascia's, columns.</v>
      </c>
      <c r="B36" s="140">
        <f t="shared" si="7"/>
        <v>0</v>
      </c>
      <c r="C36" s="140"/>
      <c r="D36" s="141">
        <f t="shared" si="8"/>
        <v>6731.6259595912998</v>
      </c>
      <c r="E36" s="142"/>
      <c r="F36" s="88"/>
      <c r="G36" s="89">
        <v>0</v>
      </c>
      <c r="H36" s="89">
        <v>4149</v>
      </c>
      <c r="I36" s="88"/>
      <c r="J36" s="89">
        <f t="shared" si="9"/>
        <v>0</v>
      </c>
      <c r="K36" s="89">
        <f t="shared" si="10"/>
        <v>2582.6259595912998</v>
      </c>
      <c r="L36" s="88"/>
    </row>
    <row r="37" spans="1:16" ht="29" x14ac:dyDescent="0.35">
      <c r="A37" s="90" t="str">
        <f t="shared" si="6"/>
        <v>Block G - THE WRITERS' BLOCK - Paint the walls, ceilings, timber trims and doors.</v>
      </c>
      <c r="B37" s="140">
        <f t="shared" si="7"/>
        <v>17259.942857142858</v>
      </c>
      <c r="C37" s="140"/>
      <c r="D37" s="141">
        <f t="shared" si="8"/>
        <v>0</v>
      </c>
      <c r="E37" s="142"/>
      <c r="F37" s="88"/>
      <c r="G37" s="89">
        <v>0</v>
      </c>
      <c r="H37" s="89">
        <v>11834</v>
      </c>
      <c r="I37" s="88"/>
      <c r="J37" s="89">
        <f t="shared" si="9"/>
        <v>17259.942857142858</v>
      </c>
      <c r="K37" s="89">
        <f t="shared" si="10"/>
        <v>-11834</v>
      </c>
      <c r="L37" s="88"/>
    </row>
    <row r="38" spans="1:16" ht="29" x14ac:dyDescent="0.35">
      <c r="A38" s="90" t="str">
        <f t="shared" si="6"/>
        <v>Block P - ART AND CRAFT - Paint ceilings, trims, windows and doors.</v>
      </c>
      <c r="B38" s="140">
        <f t="shared" si="7"/>
        <v>0</v>
      </c>
      <c r="C38" s="140"/>
      <c r="D38" s="141">
        <f t="shared" si="8"/>
        <v>8825.4683180482461</v>
      </c>
      <c r="E38" s="142"/>
      <c r="F38" s="88"/>
      <c r="G38" s="89">
        <v>0</v>
      </c>
      <c r="H38" s="89">
        <v>6120</v>
      </c>
      <c r="I38" s="88"/>
      <c r="J38" s="89">
        <f t="shared" si="9"/>
        <v>0</v>
      </c>
      <c r="K38" s="89">
        <f t="shared" si="10"/>
        <v>2705.4683180482461</v>
      </c>
      <c r="L38" s="88"/>
    </row>
    <row r="39" spans="1:16" ht="29" x14ac:dyDescent="0.35">
      <c r="A39" s="90" t="str">
        <f t="shared" si="6"/>
        <v>Block P - ART AND CRAFT - Paint fascia's, soffits, walls</v>
      </c>
      <c r="B39" s="140">
        <f t="shared" si="7"/>
        <v>0</v>
      </c>
      <c r="C39" s="140"/>
      <c r="D39" s="141">
        <f t="shared" si="8"/>
        <v>7354.556931706873</v>
      </c>
      <c r="E39" s="142"/>
      <c r="F39" s="88"/>
      <c r="G39" s="89">
        <v>0</v>
      </c>
      <c r="H39" s="89">
        <v>5100</v>
      </c>
      <c r="I39" s="88"/>
      <c r="J39" s="89">
        <f t="shared" si="9"/>
        <v>0</v>
      </c>
      <c r="K39" s="89">
        <f t="shared" si="10"/>
        <v>2254.556931706873</v>
      </c>
      <c r="L39" s="88"/>
    </row>
    <row r="40" spans="1:16" ht="29" x14ac:dyDescent="0.35">
      <c r="A40" s="90" t="str">
        <f t="shared" si="6"/>
        <v>NEW Block S - SCIENCE - Paint ceilings, trims, windows and doors</v>
      </c>
      <c r="B40" s="140">
        <f t="shared" si="7"/>
        <v>0</v>
      </c>
      <c r="C40" s="140"/>
      <c r="D40" s="141">
        <f t="shared" si="8"/>
        <v>703.27744263835586</v>
      </c>
      <c r="E40" s="142"/>
      <c r="F40" s="88"/>
      <c r="G40" s="89">
        <v>0</v>
      </c>
      <c r="H40" s="89">
        <v>0</v>
      </c>
      <c r="I40" s="88"/>
      <c r="J40" s="89">
        <f t="shared" si="9"/>
        <v>0</v>
      </c>
      <c r="K40" s="89">
        <f t="shared" si="10"/>
        <v>703.27744263835586</v>
      </c>
      <c r="L40" s="88"/>
      <c r="P40" s="91"/>
    </row>
    <row r="41" spans="1:16" ht="29" x14ac:dyDescent="0.35">
      <c r="A41" s="90" t="str">
        <f t="shared" si="6"/>
        <v>NEW Block S - SCIENCE - Paint walls, ceilings, timber trims and doors</v>
      </c>
      <c r="B41" s="140">
        <f t="shared" si="7"/>
        <v>0</v>
      </c>
      <c r="C41" s="140"/>
      <c r="D41" s="141">
        <f t="shared" si="8"/>
        <v>1548.6169286896597</v>
      </c>
      <c r="E41" s="142"/>
      <c r="F41" s="88"/>
      <c r="G41" s="89">
        <v>0</v>
      </c>
      <c r="H41" s="89">
        <v>0</v>
      </c>
      <c r="I41" s="88"/>
      <c r="J41" s="89">
        <f t="shared" si="9"/>
        <v>0</v>
      </c>
      <c r="K41" s="89">
        <f t="shared" si="10"/>
        <v>1548.6169286896597</v>
      </c>
      <c r="L41" s="88"/>
    </row>
    <row r="42" spans="1:16" x14ac:dyDescent="0.35">
      <c r="A42" s="29" t="str">
        <f t="shared" si="6"/>
        <v/>
      </c>
      <c r="B42" s="140">
        <f t="shared" si="7"/>
        <v>0</v>
      </c>
      <c r="C42" s="140"/>
      <c r="D42" s="141">
        <f t="shared" si="8"/>
        <v>0</v>
      </c>
      <c r="E42" s="142"/>
      <c r="F42" s="88"/>
      <c r="G42" s="89">
        <v>0</v>
      </c>
      <c r="H42" s="89">
        <v>0</v>
      </c>
      <c r="I42" s="88"/>
      <c r="J42" s="89">
        <f t="shared" si="9"/>
        <v>0</v>
      </c>
      <c r="K42" s="89">
        <f t="shared" si="10"/>
        <v>0</v>
      </c>
      <c r="L42" s="88"/>
    </row>
    <row r="43" spans="1:16" x14ac:dyDescent="0.35">
      <c r="A43" s="29" t="str">
        <f t="shared" si="6"/>
        <v/>
      </c>
      <c r="B43" s="140">
        <f t="shared" si="7"/>
        <v>0</v>
      </c>
      <c r="C43" s="140"/>
      <c r="D43" s="141">
        <f t="shared" si="8"/>
        <v>0</v>
      </c>
      <c r="E43" s="142"/>
      <c r="F43" s="88"/>
      <c r="G43" s="89">
        <v>0</v>
      </c>
      <c r="H43" s="89">
        <v>0</v>
      </c>
      <c r="I43" s="88"/>
      <c r="J43" s="89">
        <f t="shared" si="9"/>
        <v>0</v>
      </c>
      <c r="K43" s="89">
        <f t="shared" si="10"/>
        <v>0</v>
      </c>
      <c r="L43" s="88"/>
    </row>
    <row r="44" spans="1:16" x14ac:dyDescent="0.35">
      <c r="A44" s="87" t="s">
        <v>19</v>
      </c>
      <c r="B44" s="133">
        <f>SUM(B30:C43)</f>
        <v>84909.942857142858</v>
      </c>
      <c r="C44" s="134"/>
      <c r="D44" s="133">
        <f>SUM(D30:E43)</f>
        <v>50227.632903552701</v>
      </c>
      <c r="E44" s="134"/>
      <c r="F44" s="86">
        <f>SUM(B44:E44)</f>
        <v>135137.57576069556</v>
      </c>
      <c r="G44" s="85">
        <f>SUM(G30:G43)</f>
        <v>54727</v>
      </c>
      <c r="H44" s="85">
        <f>SUM(H30:H43)</f>
        <v>39135</v>
      </c>
      <c r="I44" s="84">
        <f>SUM(G44:H44)</f>
        <v>93862</v>
      </c>
      <c r="J44" s="85">
        <f>SUM(J30:J43)</f>
        <v>30182.942857142858</v>
      </c>
      <c r="K44" s="85">
        <f>SUM(K30:K43)</f>
        <v>11092.632903552703</v>
      </c>
      <c r="L44" s="84">
        <f>SUM(J44:K44)</f>
        <v>41275.575760695559</v>
      </c>
    </row>
    <row r="45" spans="1:16" x14ac:dyDescent="0.35">
      <c r="B45" s="83"/>
      <c r="C45" s="83"/>
      <c r="D45" s="83"/>
      <c r="E45" s="83"/>
      <c r="F45" s="83"/>
      <c r="G45" s="83"/>
      <c r="H45" s="83"/>
      <c r="I45" s="83"/>
      <c r="J45" s="83"/>
      <c r="K45" s="83"/>
      <c r="L45" s="83"/>
      <c r="M45" s="83"/>
    </row>
    <row r="46" spans="1:16" x14ac:dyDescent="0.35">
      <c r="B46" s="83"/>
      <c r="C46" s="83"/>
      <c r="D46" s="83"/>
      <c r="E46" s="83"/>
      <c r="F46" s="83"/>
      <c r="G46" s="83"/>
      <c r="H46" s="83"/>
      <c r="I46" s="83"/>
      <c r="J46" s="83"/>
      <c r="K46" s="83"/>
      <c r="L46" s="83"/>
      <c r="M46" s="83"/>
    </row>
    <row r="47" spans="1:16" x14ac:dyDescent="0.35">
      <c r="A47" s="82" t="s">
        <v>62</v>
      </c>
      <c r="B47" s="81"/>
      <c r="C47" s="81"/>
      <c r="D47" s="81"/>
      <c r="E47" s="81"/>
      <c r="F47" s="81"/>
      <c r="G47" s="81"/>
    </row>
    <row r="48" spans="1:16" ht="15" thickBot="1" x14ac:dyDescent="0.4">
      <c r="A48" s="81"/>
      <c r="B48" s="81"/>
      <c r="C48" s="81"/>
      <c r="D48" s="81"/>
      <c r="E48" s="81"/>
      <c r="F48" s="81"/>
      <c r="G48" s="81"/>
    </row>
    <row r="49" spans="1:17" x14ac:dyDescent="0.35">
      <c r="A49" s="80" t="s">
        <v>63</v>
      </c>
      <c r="B49" s="135" t="s">
        <v>64</v>
      </c>
      <c r="C49" s="135"/>
      <c r="D49" s="135"/>
      <c r="E49" s="135"/>
      <c r="F49" s="79">
        <f>L44</f>
        <v>41275.575760695559</v>
      </c>
      <c r="G49" s="78"/>
    </row>
    <row r="50" spans="1:17" x14ac:dyDescent="0.35">
      <c r="A50" s="77" t="s">
        <v>65</v>
      </c>
      <c r="B50" s="136" t="s">
        <v>66</v>
      </c>
      <c r="C50" s="136"/>
      <c r="D50" s="136"/>
      <c r="E50" s="136"/>
      <c r="F50" s="75"/>
      <c r="G50" s="74">
        <f>J44</f>
        <v>30182.942857142858</v>
      </c>
    </row>
    <row r="51" spans="1:17" ht="15" thickBot="1" x14ac:dyDescent="0.4">
      <c r="A51" s="76" t="s">
        <v>65</v>
      </c>
      <c r="B51" s="136" t="s">
        <v>67</v>
      </c>
      <c r="C51" s="136"/>
      <c r="D51" s="136"/>
      <c r="E51" s="136"/>
      <c r="F51" s="75"/>
      <c r="G51" s="74">
        <f>K44</f>
        <v>11092.632903552703</v>
      </c>
    </row>
    <row r="52" spans="1:17" ht="26.5" customHeight="1" thickBot="1" x14ac:dyDescent="0.4">
      <c r="A52" s="137" t="s">
        <v>68</v>
      </c>
      <c r="B52" s="138"/>
      <c r="C52" s="138"/>
      <c r="D52" s="138"/>
      <c r="E52" s="138"/>
      <c r="F52" s="138"/>
      <c r="G52" s="139"/>
    </row>
    <row r="53" spans="1:17" x14ac:dyDescent="0.35">
      <c r="A53" s="48"/>
    </row>
    <row r="54" spans="1:17" x14ac:dyDescent="0.35">
      <c r="A54" s="48"/>
    </row>
    <row r="55" spans="1:17" x14ac:dyDescent="0.35">
      <c r="A55" s="73" t="s">
        <v>69</v>
      </c>
    </row>
    <row r="56" spans="1:17" x14ac:dyDescent="0.35">
      <c r="A56" s="48"/>
    </row>
    <row r="57" spans="1:17" ht="15.5" x14ac:dyDescent="0.35">
      <c r="A57" s="55" t="s">
        <v>70</v>
      </c>
    </row>
    <row r="58" spans="1:17" ht="15.5" x14ac:dyDescent="0.35">
      <c r="A58" s="55" t="s">
        <v>71</v>
      </c>
    </row>
    <row r="59" spans="1:17" x14ac:dyDescent="0.35">
      <c r="A59" s="48" t="s">
        <v>72</v>
      </c>
    </row>
    <row r="60" spans="1:17" ht="15.5" x14ac:dyDescent="0.35">
      <c r="A60" s="72"/>
      <c r="B60" s="71"/>
      <c r="C60" s="63">
        <v>2021</v>
      </c>
      <c r="D60" s="63">
        <v>2021</v>
      </c>
      <c r="E60" s="63">
        <v>2020</v>
      </c>
    </row>
    <row r="61" spans="1:17" ht="26" x14ac:dyDescent="0.35">
      <c r="A61" s="35"/>
      <c r="B61" s="45" t="s">
        <v>73</v>
      </c>
      <c r="C61" s="45" t="s">
        <v>74</v>
      </c>
      <c r="D61" s="45" t="s">
        <v>75</v>
      </c>
      <c r="E61" s="45" t="s">
        <v>74</v>
      </c>
    </row>
    <row r="62" spans="1:17" x14ac:dyDescent="0.35">
      <c r="B62" s="57"/>
      <c r="C62" s="56"/>
      <c r="D62" s="56"/>
      <c r="E62" s="56"/>
    </row>
    <row r="63" spans="1:17" ht="15" thickBot="1" x14ac:dyDescent="0.4">
      <c r="A63" s="61"/>
      <c r="B63" s="60"/>
      <c r="C63" s="60" t="s">
        <v>76</v>
      </c>
      <c r="D63" s="60" t="s">
        <v>76</v>
      </c>
      <c r="E63" s="60" t="s">
        <v>76</v>
      </c>
      <c r="N63" s="66"/>
      <c r="O63" s="66"/>
      <c r="P63" s="66"/>
    </row>
    <row r="64" spans="1:17" x14ac:dyDescent="0.35">
      <c r="A64" s="43" t="s">
        <v>77</v>
      </c>
      <c r="B64" s="70"/>
      <c r="C64" s="70"/>
      <c r="D64" s="70"/>
      <c r="E64" s="70"/>
      <c r="N64" s="69"/>
      <c r="O64" s="69"/>
      <c r="P64" s="69"/>
      <c r="Q64" s="66"/>
    </row>
    <row r="65" spans="1:17" x14ac:dyDescent="0.35">
      <c r="A65" s="68" t="s">
        <v>78</v>
      </c>
      <c r="B65" s="57">
        <v>8</v>
      </c>
      <c r="C65" s="67">
        <f>C101</f>
        <v>710338.57576069562</v>
      </c>
      <c r="D65" s="67">
        <f>D101</f>
        <v>696000</v>
      </c>
      <c r="E65" s="67">
        <f>E101</f>
        <v>700465.36</v>
      </c>
      <c r="N65" s="66"/>
      <c r="O65" s="66"/>
      <c r="P65" s="66"/>
      <c r="Q65" s="66"/>
    </row>
    <row r="66" spans="1:17" x14ac:dyDescent="0.35">
      <c r="A66" s="48"/>
    </row>
    <row r="67" spans="1:17" ht="15.5" x14ac:dyDescent="0.35">
      <c r="A67" s="55"/>
    </row>
    <row r="68" spans="1:17" ht="15.5" x14ac:dyDescent="0.35">
      <c r="A68" s="55" t="s">
        <v>70</v>
      </c>
    </row>
    <row r="69" spans="1:17" ht="15.5" x14ac:dyDescent="0.35">
      <c r="A69" s="55" t="s">
        <v>79</v>
      </c>
    </row>
    <row r="70" spans="1:17" x14ac:dyDescent="0.35">
      <c r="A70" s="48" t="s">
        <v>80</v>
      </c>
    </row>
    <row r="71" spans="1:17" x14ac:dyDescent="0.35">
      <c r="A71" s="65"/>
      <c r="B71" s="64"/>
      <c r="C71" s="63">
        <v>2021</v>
      </c>
      <c r="D71" s="63">
        <v>2021</v>
      </c>
      <c r="E71" s="63">
        <v>2020</v>
      </c>
    </row>
    <row r="72" spans="1:17" ht="26" x14ac:dyDescent="0.35">
      <c r="A72" s="35"/>
      <c r="B72" s="45" t="s">
        <v>73</v>
      </c>
      <c r="C72" s="45" t="s">
        <v>74</v>
      </c>
      <c r="D72" s="62" t="s">
        <v>75</v>
      </c>
      <c r="E72" s="62" t="s">
        <v>74</v>
      </c>
    </row>
    <row r="73" spans="1:17" ht="15" thickBot="1" x14ac:dyDescent="0.4">
      <c r="A73" s="61"/>
      <c r="B73" s="60"/>
      <c r="C73" s="60" t="s">
        <v>76</v>
      </c>
      <c r="D73" s="59" t="s">
        <v>76</v>
      </c>
      <c r="E73" s="59" t="s">
        <v>76</v>
      </c>
    </row>
    <row r="74" spans="1:17" x14ac:dyDescent="0.35">
      <c r="A74" s="48"/>
    </row>
    <row r="75" spans="1:17" x14ac:dyDescent="0.35">
      <c r="A75" s="43" t="s">
        <v>81</v>
      </c>
      <c r="B75" s="57"/>
      <c r="C75" s="58"/>
      <c r="D75" s="56"/>
      <c r="E75" s="58"/>
    </row>
    <row r="76" spans="1:17" x14ac:dyDescent="0.35">
      <c r="A76" s="35" t="s">
        <v>82</v>
      </c>
      <c r="B76" s="57">
        <v>18</v>
      </c>
      <c r="C76" s="56">
        <f>C112</f>
        <v>84909.942857142858</v>
      </c>
      <c r="D76" s="56">
        <f>D112</f>
        <v>62000</v>
      </c>
      <c r="E76" s="56">
        <f>E112</f>
        <v>54727</v>
      </c>
    </row>
    <row r="78" spans="1:17" x14ac:dyDescent="0.35">
      <c r="A78" s="43" t="s">
        <v>83</v>
      </c>
      <c r="B78" s="57"/>
      <c r="C78" s="58"/>
      <c r="D78" s="56"/>
      <c r="E78" s="58"/>
    </row>
    <row r="79" spans="1:17" x14ac:dyDescent="0.35">
      <c r="A79" s="35" t="s">
        <v>82</v>
      </c>
      <c r="B79" s="57">
        <v>18</v>
      </c>
      <c r="C79" s="56">
        <f>C113</f>
        <v>50227.632903552701</v>
      </c>
      <c r="D79" s="56">
        <f>D113</f>
        <v>60000</v>
      </c>
      <c r="E79" s="56">
        <f>E113</f>
        <v>39135</v>
      </c>
    </row>
    <row r="83" spans="1:13" ht="15.5" x14ac:dyDescent="0.35">
      <c r="A83" s="55" t="s">
        <v>70</v>
      </c>
    </row>
    <row r="84" spans="1:13" ht="15.5" x14ac:dyDescent="0.35">
      <c r="A84" s="55" t="s">
        <v>84</v>
      </c>
    </row>
    <row r="85" spans="1:13" x14ac:dyDescent="0.35">
      <c r="A85" s="48" t="s">
        <v>72</v>
      </c>
    </row>
    <row r="86" spans="1:13" x14ac:dyDescent="0.35">
      <c r="B86" s="54"/>
      <c r="C86" s="54"/>
      <c r="D86" s="54"/>
      <c r="E86" s="54"/>
      <c r="F86" s="54"/>
      <c r="G86" s="54"/>
    </row>
    <row r="87" spans="1:13" x14ac:dyDescent="0.35">
      <c r="A87" s="54" t="s">
        <v>85</v>
      </c>
      <c r="B87" s="35"/>
      <c r="C87" s="46">
        <v>2021</v>
      </c>
      <c r="D87" s="46">
        <v>2021</v>
      </c>
      <c r="E87" s="46">
        <v>2020</v>
      </c>
    </row>
    <row r="88" spans="1:13" ht="26" x14ac:dyDescent="0.35">
      <c r="A88" s="53"/>
      <c r="B88" s="35"/>
      <c r="C88" s="44" t="s">
        <v>74</v>
      </c>
      <c r="D88" s="45" t="s">
        <v>75</v>
      </c>
      <c r="E88" s="44" t="s">
        <v>74</v>
      </c>
    </row>
    <row r="89" spans="1:13" x14ac:dyDescent="0.35">
      <c r="A89" s="53"/>
      <c r="B89" s="35"/>
      <c r="C89" s="42" t="s">
        <v>76</v>
      </c>
      <c r="D89" s="42" t="s">
        <v>76</v>
      </c>
      <c r="E89" s="42" t="s">
        <v>76</v>
      </c>
    </row>
    <row r="90" spans="1:13" x14ac:dyDescent="0.35">
      <c r="A90" s="35" t="s">
        <v>86</v>
      </c>
      <c r="B90" s="35"/>
      <c r="C90" s="36">
        <v>1887</v>
      </c>
      <c r="D90" s="36">
        <v>2000</v>
      </c>
      <c r="E90" s="36">
        <v>2351</v>
      </c>
    </row>
    <row r="91" spans="1:13" x14ac:dyDescent="0.35">
      <c r="A91" s="35" t="s">
        <v>87</v>
      </c>
      <c r="B91" s="35"/>
      <c r="C91" s="36">
        <v>33470</v>
      </c>
      <c r="D91" s="36">
        <v>36000</v>
      </c>
      <c r="E91" s="36">
        <v>33722</v>
      </c>
      <c r="K91" s="52"/>
      <c r="L91" s="52"/>
      <c r="M91" s="52"/>
    </row>
    <row r="92" spans="1:13" x14ac:dyDescent="0.35">
      <c r="A92" s="41" t="s">
        <v>88</v>
      </c>
      <c r="B92" s="51"/>
      <c r="C92" s="50">
        <f>L44</f>
        <v>41275.575760695559</v>
      </c>
      <c r="D92" s="39">
        <v>28000</v>
      </c>
      <c r="E92" s="49">
        <v>29017.360000000001</v>
      </c>
    </row>
    <row r="93" spans="1:13" x14ac:dyDescent="0.35">
      <c r="A93" s="35" t="s">
        <v>89</v>
      </c>
      <c r="B93" s="35"/>
      <c r="C93" s="36">
        <v>4811</v>
      </c>
      <c r="D93" s="36">
        <v>4000</v>
      </c>
      <c r="E93" s="36">
        <v>2598</v>
      </c>
    </row>
    <row r="94" spans="1:13" x14ac:dyDescent="0.35">
      <c r="A94" s="35" t="s">
        <v>90</v>
      </c>
      <c r="B94" s="35"/>
      <c r="C94" s="36">
        <v>20112</v>
      </c>
      <c r="D94" s="36">
        <v>21000</v>
      </c>
      <c r="E94" s="36">
        <v>21242</v>
      </c>
    </row>
    <row r="95" spans="1:13" x14ac:dyDescent="0.35">
      <c r="A95" s="35" t="s">
        <v>91</v>
      </c>
      <c r="B95" s="35"/>
      <c r="C95" s="36">
        <v>2507</v>
      </c>
      <c r="D95" s="36">
        <v>2500</v>
      </c>
      <c r="E95" s="36">
        <v>2208</v>
      </c>
    </row>
    <row r="96" spans="1:13" x14ac:dyDescent="0.35">
      <c r="A96" s="35" t="s">
        <v>92</v>
      </c>
      <c r="B96" s="35"/>
      <c r="C96" s="36">
        <v>61664</v>
      </c>
      <c r="D96" s="36">
        <v>60000</v>
      </c>
      <c r="E96" s="36">
        <v>33042</v>
      </c>
    </row>
    <row r="97" spans="1:5" x14ac:dyDescent="0.35">
      <c r="A97" s="35" t="s">
        <v>93</v>
      </c>
      <c r="B97" s="35"/>
      <c r="C97" s="36">
        <v>504191</v>
      </c>
      <c r="D97" s="36">
        <v>500000</v>
      </c>
      <c r="E97" s="36">
        <v>534729</v>
      </c>
    </row>
    <row r="98" spans="1:5" x14ac:dyDescent="0.35">
      <c r="A98" s="35" t="s">
        <v>94</v>
      </c>
      <c r="B98" s="35"/>
      <c r="C98" s="36">
        <v>7634</v>
      </c>
      <c r="D98" s="36">
        <v>7500</v>
      </c>
      <c r="E98" s="36">
        <v>6556</v>
      </c>
    </row>
    <row r="99" spans="1:5" x14ac:dyDescent="0.35">
      <c r="A99" s="35" t="s">
        <v>95</v>
      </c>
      <c r="B99" s="35"/>
      <c r="C99" s="36">
        <v>32787</v>
      </c>
      <c r="D99" s="36">
        <v>35000</v>
      </c>
      <c r="E99" s="36">
        <v>35000</v>
      </c>
    </row>
    <row r="100" spans="1:5" x14ac:dyDescent="0.35">
      <c r="A100" s="35"/>
      <c r="B100" s="35"/>
      <c r="C100" s="36"/>
      <c r="D100" s="36"/>
      <c r="E100" s="36"/>
    </row>
    <row r="101" spans="1:5" ht="15" thickBot="1" x14ac:dyDescent="0.4">
      <c r="A101" s="35"/>
      <c r="B101" s="35"/>
      <c r="C101" s="33">
        <f>SUM(C90:C100)</f>
        <v>710338.57576069562</v>
      </c>
      <c r="D101" s="33">
        <f>SUM(D90:D100)</f>
        <v>696000</v>
      </c>
      <c r="E101" s="33">
        <f>SUM(E90:E100)</f>
        <v>700465.36</v>
      </c>
    </row>
    <row r="102" spans="1:5" ht="15" thickTop="1" x14ac:dyDescent="0.35">
      <c r="C102" s="48"/>
      <c r="D102" s="48"/>
      <c r="E102" s="48"/>
    </row>
    <row r="103" spans="1:5" x14ac:dyDescent="0.35">
      <c r="A103" s="47" t="s">
        <v>96</v>
      </c>
      <c r="B103" s="35"/>
      <c r="C103" s="46">
        <v>2021</v>
      </c>
      <c r="D103" s="46">
        <v>2021</v>
      </c>
      <c r="E103" s="46">
        <v>2020</v>
      </c>
    </row>
    <row r="104" spans="1:5" ht="26" x14ac:dyDescent="0.35">
      <c r="A104" s="34"/>
      <c r="B104" s="35"/>
      <c r="C104" s="44" t="s">
        <v>74</v>
      </c>
      <c r="D104" s="45" t="s">
        <v>75</v>
      </c>
      <c r="E104" s="44" t="s">
        <v>74</v>
      </c>
    </row>
    <row r="105" spans="1:5" x14ac:dyDescent="0.35">
      <c r="A105" s="43"/>
      <c r="B105" s="34"/>
      <c r="C105" s="42" t="s">
        <v>76</v>
      </c>
      <c r="D105" s="42" t="s">
        <v>76</v>
      </c>
      <c r="E105" s="42" t="s">
        <v>76</v>
      </c>
    </row>
    <row r="106" spans="1:5" x14ac:dyDescent="0.35">
      <c r="A106" s="35" t="s">
        <v>97</v>
      </c>
      <c r="B106" s="35"/>
      <c r="C106" s="36">
        <f>E110</f>
        <v>93862.36</v>
      </c>
      <c r="D106" s="36">
        <v>94000</v>
      </c>
      <c r="E106" s="36">
        <v>64845</v>
      </c>
    </row>
    <row r="107" spans="1:5" x14ac:dyDescent="0.35">
      <c r="A107" s="41" t="s">
        <v>98</v>
      </c>
      <c r="B107" s="40"/>
      <c r="C107" s="39">
        <f>C92</f>
        <v>41275.575760695559</v>
      </c>
      <c r="D107" s="39">
        <f>D92</f>
        <v>28000</v>
      </c>
      <c r="E107" s="39">
        <f>E92</f>
        <v>29017.360000000001</v>
      </c>
    </row>
    <row r="108" spans="1:5" x14ac:dyDescent="0.35">
      <c r="A108" s="35" t="s">
        <v>99</v>
      </c>
      <c r="B108" s="35"/>
      <c r="C108" s="36">
        <v>0</v>
      </c>
      <c r="D108" s="36">
        <v>0</v>
      </c>
      <c r="E108" s="36">
        <v>0</v>
      </c>
    </row>
    <row r="109" spans="1:5" x14ac:dyDescent="0.35">
      <c r="A109" s="35"/>
      <c r="B109" s="34"/>
      <c r="C109" s="37"/>
      <c r="D109" s="37"/>
      <c r="E109" s="36"/>
    </row>
    <row r="110" spans="1:5" ht="15" thickBot="1" x14ac:dyDescent="0.4">
      <c r="A110" s="35" t="s">
        <v>100</v>
      </c>
      <c r="B110" s="34"/>
      <c r="C110" s="33">
        <f>SUM(C106:C108)</f>
        <v>135137.93576069555</v>
      </c>
      <c r="D110" s="33">
        <f>SUM(D106:D108)</f>
        <v>122000</v>
      </c>
      <c r="E110" s="33">
        <f>SUM(E106:E108)</f>
        <v>93862.36</v>
      </c>
    </row>
    <row r="111" spans="1:5" ht="15" thickTop="1" x14ac:dyDescent="0.35">
      <c r="A111" s="35"/>
      <c r="B111" s="34"/>
      <c r="C111" s="37"/>
      <c r="D111" s="38"/>
      <c r="E111" s="37"/>
    </row>
    <row r="112" spans="1:5" x14ac:dyDescent="0.35">
      <c r="A112" s="35" t="s">
        <v>101</v>
      </c>
      <c r="B112" s="35"/>
      <c r="C112" s="36">
        <f>B44</f>
        <v>84909.942857142858</v>
      </c>
      <c r="D112" s="36">
        <v>62000</v>
      </c>
      <c r="E112" s="36">
        <f>ROUND(54727.3125,0)</f>
        <v>54727</v>
      </c>
    </row>
    <row r="113" spans="1:5" x14ac:dyDescent="0.35">
      <c r="A113" s="35" t="s">
        <v>102</v>
      </c>
      <c r="B113" s="35"/>
      <c r="C113" s="36">
        <f>D44</f>
        <v>50227.632903552701</v>
      </c>
      <c r="D113" s="36">
        <v>60000</v>
      </c>
      <c r="E113" s="36">
        <f>ROUND(39135.2698669356,0)</f>
        <v>39135</v>
      </c>
    </row>
    <row r="114" spans="1:5" x14ac:dyDescent="0.35">
      <c r="A114" s="35"/>
      <c r="B114" s="34"/>
      <c r="C114" s="36"/>
      <c r="D114" s="36"/>
      <c r="E114" s="36"/>
    </row>
    <row r="115" spans="1:5" ht="15" thickBot="1" x14ac:dyDescent="0.4">
      <c r="A115" s="35"/>
      <c r="B115" s="34"/>
      <c r="C115" s="33">
        <f>SUM(C112:C113)</f>
        <v>135137.57576069556</v>
      </c>
      <c r="D115" s="33">
        <f>SUM(D112:D113)</f>
        <v>122000</v>
      </c>
      <c r="E115" s="33">
        <f>SUM(E112:E113)</f>
        <v>93862</v>
      </c>
    </row>
    <row r="116" spans="1:5" ht="15" thickTop="1" x14ac:dyDescent="0.35"/>
  </sheetData>
  <mergeCells count="37">
    <mergeCell ref="B31:C31"/>
    <mergeCell ref="D31:E31"/>
    <mergeCell ref="A4:L5"/>
    <mergeCell ref="B29:C29"/>
    <mergeCell ref="D29:E29"/>
    <mergeCell ref="B30:C30"/>
    <mergeCell ref="D30:E30"/>
    <mergeCell ref="B32:C32"/>
    <mergeCell ref="D32:E32"/>
    <mergeCell ref="B33:C33"/>
    <mergeCell ref="D33:E33"/>
    <mergeCell ref="B34:C34"/>
    <mergeCell ref="D34:E34"/>
    <mergeCell ref="B35:C35"/>
    <mergeCell ref="D35:E35"/>
    <mergeCell ref="B36:C36"/>
    <mergeCell ref="D36:E36"/>
    <mergeCell ref="B37:C37"/>
    <mergeCell ref="D37:E37"/>
    <mergeCell ref="B38:C38"/>
    <mergeCell ref="D38:E38"/>
    <mergeCell ref="B39:C39"/>
    <mergeCell ref="D39:E39"/>
    <mergeCell ref="B40:C40"/>
    <mergeCell ref="D40:E40"/>
    <mergeCell ref="B41:C41"/>
    <mergeCell ref="D41:E41"/>
    <mergeCell ref="B42:C42"/>
    <mergeCell ref="D42:E42"/>
    <mergeCell ref="B43:C43"/>
    <mergeCell ref="D43:E43"/>
    <mergeCell ref="B44:C44"/>
    <mergeCell ref="D44:E44"/>
    <mergeCell ref="B49:E49"/>
    <mergeCell ref="B51:E51"/>
    <mergeCell ref="A52:G52"/>
    <mergeCell ref="B50:E50"/>
  </mergeCells>
  <conditionalFormatting sqref="B76">
    <cfRule type="duplicateValues" dxfId="4" priority="2"/>
  </conditionalFormatting>
  <conditionalFormatting sqref="B79">
    <cfRule type="duplicateValues" dxfId="3" priority="1"/>
  </conditionalFormatting>
  <conditionalFormatting sqref="B30:E43">
    <cfRule type="containsText" dxfId="2" priority="4" operator="containsText" text="Please CHeck">
      <formula>NOT(ISERROR(SEARCH("Please CHeck",B30)))</formula>
    </cfRule>
  </conditionalFormatting>
  <conditionalFormatting sqref="E12:E23">
    <cfRule type="containsText" dxfId="1" priority="6" operator="containsText" text="Check Dates">
      <formula>NOT(ISERROR(SEARCH("Check Dates",E12)))</formula>
    </cfRule>
  </conditionalFormatting>
  <conditionalFormatting sqref="I12:L24">
    <cfRule type="containsText" dxfId="0" priority="3" operator="containsText" text="Please Check">
      <formula>NOT(ISERROR(SEARCH("Please Check",I12)))</formula>
    </cfRule>
  </conditionalFormatting>
  <hyperlinks>
    <hyperlink ref="C112" location="'Worked Example Detailed'!C76" display="'Worked Example Detailed'!C76" xr:uid="{58ED61A0-867E-477C-96B5-CE1B4A7BA834}"/>
    <hyperlink ref="C113" location="'Worked Example Detailed'!C79" display="'Worked Example Detailed'!C79" xr:uid="{AEA5B1EB-C0F5-49C1-A4E1-727BA2757EE4}"/>
    <hyperlink ref="C92" location="'Worked Example Detailed'!L86" display="'Worked Example Detailed'!L86" xr:uid="{E7282DD4-1881-46E5-9984-F79722B9610E}"/>
  </hyperlinks>
  <pageMargins left="0.70866141732283472" right="0.70866141732283472" top="0.74803149606299213" bottom="0.74803149606299213" header="0.31496062992125984" footer="0.31496062992125984"/>
  <pageSetup paperSize="8" scale="62" fitToHeight="2" orientation="portrait" r:id="rId1"/>
  <headerFooter>
    <oddHeader>&amp;C&amp;"Calibri"&amp;10&amp;K000000 [UNCLASSIFIED]&amp;1#_x000D_</oddHeader>
    <oddFooter>&amp;C_x000D_&amp;1#&amp;"Calibri"&amp;10&amp;K000000 [UNCLASSIFIED]</oddFooter>
  </headerFooter>
  <rowBreaks count="1" manualBreakCount="1">
    <brk id="44" max="1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A71D7-861C-4CA8-AA75-A82CD3CA8C35}">
  <sheetPr>
    <tabColor rgb="FFFFFF00"/>
  </sheetPr>
  <dimension ref="A1"/>
  <sheetViews>
    <sheetView showGridLines="0" workbookViewId="0">
      <selection activeCell="A4" sqref="A4:L5"/>
    </sheetView>
  </sheetViews>
  <sheetFormatPr defaultRowHeight="14.5" x14ac:dyDescent="0.35"/>
  <sheetData/>
  <pageMargins left="0.7" right="0.7" top="0.75" bottom="0.75" header="0.3" footer="0.3"/>
  <headerFooter>
    <oddHeader>&amp;C&amp;"Calibri"&amp;10&amp;K000000 [UNCLASSIFIED]&amp;1#_x000D_</oddHeader>
    <oddFooter>&amp;C_x000D_&amp;1#&amp;"Calibri"&amp;10&amp;K000000 [UNCLASSIFIED]</oddFooter>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8c95f6c9-c5e5-46ec-81bc-c1fe2a2b3cde">
      <Terms xmlns="http://schemas.microsoft.com/office/infopath/2007/PartnerControls"/>
    </lcf76f155ced4ddcb4097134ff3c332f>
    <c65b51bc6a0e4ac9b0840b09a1858551 xmlns="d267a1a7-8edd-4111-a118-4a206d87cecc">
      <Terms xmlns="http://schemas.microsoft.com/office/infopath/2007/PartnerControls"/>
    </c65b51bc6a0e4ac9b0840b09a1858551>
    <_ip_UnifiedCompliancePolicyProperties xmlns="http://schemas.microsoft.com/sharepoint/v3" xsi:nil="true"/>
    <TaxCatchAll xmlns="d267a1a7-8edd-4111-a118-4a206d87cecc" xsi:nil="true"/>
    <_Flow_SignoffStatus xmlns="8c95f6c9-c5e5-46ec-81bc-c1fe2a2b3cde" xsi:nil="true"/>
    <_dlc_DocId xmlns="cef82050-b7a4-42eb-a5eb-85b0771386b6">MoEd-1827424692-102484</_dlc_DocId>
    <_dlc_DocIdUrl xmlns="cef82050-b7a4-42eb-a5eb-85b0771386b6">
      <Url>https://educationgovtnz.sharepoint.com/sites/GRPMoEEISKnowledgeHubWorkProgramme/_layouts/15/DocIdRedir.aspx?ID=MoEd-1827424692-102484</Url>
      <Description>MoEd-1827424692-102484</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42BBB2F6328D04488D08C6AF4C28AEBA" ma:contentTypeVersion="23" ma:contentTypeDescription="Create a new document." ma:contentTypeScope="" ma:versionID="d022e5de6ec5e82350f16d78af252ed4">
  <xsd:schema xmlns:xsd="http://www.w3.org/2001/XMLSchema" xmlns:xs="http://www.w3.org/2001/XMLSchema" xmlns:p="http://schemas.microsoft.com/office/2006/metadata/properties" xmlns:ns1="http://schemas.microsoft.com/sharepoint/v3" xmlns:ns2="8c95f6c9-c5e5-46ec-81bc-c1fe2a2b3cde" xmlns:ns3="cef82050-b7a4-42eb-a5eb-85b0771386b6" xmlns:ns4="d267a1a7-8edd-4111-a118-4a206d87cecc" targetNamespace="http://schemas.microsoft.com/office/2006/metadata/properties" ma:root="true" ma:fieldsID="339f11fe64cced49b40bba1ecc40a401" ns1:_="" ns2:_="" ns3:_="" ns4:_="">
    <xsd:import namespace="http://schemas.microsoft.com/sharepoint/v3"/>
    <xsd:import namespace="8c95f6c9-c5e5-46ec-81bc-c1fe2a2b3cde"/>
    <xsd:import namespace="cef82050-b7a4-42eb-a5eb-85b0771386b6"/>
    <xsd:import namespace="d267a1a7-8edd-4111-a118-4a206d87cec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Location" minOccurs="0"/>
                <xsd:element ref="ns2:MediaLengthInSeconds" minOccurs="0"/>
                <xsd:element ref="ns2:lcf76f155ced4ddcb4097134ff3c332f" minOccurs="0"/>
                <xsd:element ref="ns4:TaxCatchAll" minOccurs="0"/>
                <xsd:element ref="ns2:_Flow_SignoffStatus" minOccurs="0"/>
                <xsd:element ref="ns2:MediaServiceObjectDetectorVersions" minOccurs="0"/>
                <xsd:element ref="ns3:_dlc_DocId" minOccurs="0"/>
                <xsd:element ref="ns3:_dlc_DocIdUrl" minOccurs="0"/>
                <xsd:element ref="ns3:_dlc_DocIdPersistId" minOccurs="0"/>
                <xsd:element ref="ns4:c65b51bc6a0e4ac9b0840b09a1858551" minOccurs="0"/>
                <xsd:element ref="ns2:MediaServiceSearchProperties" minOccurs="0"/>
                <xsd:element ref="ns1:_ip_UnifiedCompliancePolicyProperties" minOccurs="0"/>
                <xsd:element ref="ns1:_ip_UnifiedCompliancePolicyUIAc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32" nillable="true" ma:displayName="Unified Compliance Policy Properties" ma:hidden="true" ma:internalName="_ip_UnifiedCompliancePolicyProperties">
      <xsd:simpleType>
        <xsd:restriction base="dms:Note"/>
      </xsd:simpleType>
    </xsd:element>
    <xsd:element name="_ip_UnifiedCompliancePolicyUIAction" ma:index="3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c95f6c9-c5e5-46ec-81bc-c1fe2a2b3cd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dbe7a66c-04a3-4463-8f17-244784dbc568" ma:termSetId="09814cd3-568e-fe90-9814-8d621ff8fb84" ma:anchorId="fba54fb3-c3e1-fe81-a776-ca4b69148c4d" ma:open="true" ma:isKeyword="false">
      <xsd:complexType>
        <xsd:sequence>
          <xsd:element ref="pc:Terms" minOccurs="0" maxOccurs="1"/>
        </xsd:sequence>
      </xsd:complexType>
    </xsd:element>
    <xsd:element name="_Flow_SignoffStatus" ma:index="24" nillable="true" ma:displayName="Sign-off status" ma:format="Dropdown" ma:internalName="Sign_x002d_off_x0020_status">
      <xsd:complexType>
        <xsd:complexContent>
          <xsd:extension base="dms:MultiChoice">
            <xsd:sequence>
              <xsd:element name="Value" maxOccurs="unbounded" minOccurs="0" nillable="true">
                <xsd:simpleType>
                  <xsd:restriction base="dms:Choice">
                    <xsd:enumeration value="Draft"/>
                    <xsd:enumeration value="Final"/>
                    <xsd:enumeration value="Approved"/>
                  </xsd:restriction>
                </xsd:simpleType>
              </xsd:element>
            </xsd:sequence>
          </xsd:extension>
        </xsd:complexContent>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31" nillable="true" ma:displayName="MediaServiceSearchProperties" ma:hidden="true" ma:internalName="MediaServiceSearchProperties" ma:readOnly="true">
      <xsd:simpleType>
        <xsd:restriction base="dms:Note"/>
      </xsd:simpleType>
    </xsd:element>
    <xsd:element name="MediaServiceBillingMetadata" ma:index="3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ef82050-b7a4-42eb-a5eb-85b0771386b6"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_dlc_DocId" ma:index="26" nillable="true" ma:displayName="Document ID Value" ma:description="The value of the document ID assigned to this item." ma:indexed="true" ma:internalName="_dlc_DocId" ma:readOnly="true">
      <xsd:simpleType>
        <xsd:restriction base="dms:Text"/>
      </xsd:simpleType>
    </xsd:element>
    <xsd:element name="_dlc_DocIdUrl" ma:index="27"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8"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d267a1a7-8edd-4111-a118-4a206d87cecc"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d4fa407-e88f-41cb-917a-1c035165e101}" ma:internalName="TaxCatchAll" ma:showField="CatchAllData" ma:web="cef82050-b7a4-42eb-a5eb-85b0771386b6">
      <xsd:complexType>
        <xsd:complexContent>
          <xsd:extension base="dms:MultiChoiceLookup">
            <xsd:sequence>
              <xsd:element name="Value" type="dms:Lookup" maxOccurs="unbounded" minOccurs="0" nillable="true"/>
            </xsd:sequence>
          </xsd:extension>
        </xsd:complexContent>
      </xsd:complexType>
    </xsd:element>
    <xsd:element name="c65b51bc6a0e4ac9b0840b09a1858551" ma:index="29" nillable="true" ma:taxonomy="true" ma:internalName="c65b51bc6a0e4ac9b0840b09a1858551" ma:taxonomyFieldName="Record_x0020_Activity" ma:displayName="Record Activity" ma:indexed="true" ma:readOnly="false" ma:default="" ma:fieldId="{c65b51bc-6a0e-4ac9-b084-0b09a1858551}" ma:sspId="dbe7a66c-04a3-4463-8f17-244784dbc568" ma:termSetId="e0490ee9-9d4b-40d2-9ac4-9f1d118dfaf6"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0F8120E-8181-4D04-B9ED-EF327FE816FB}">
  <ds:schemaRefs>
    <ds:schemaRef ds:uri="http://schemas.microsoft.com/sharepoint/v3/contenttype/forms"/>
  </ds:schemaRefs>
</ds:datastoreItem>
</file>

<file path=customXml/itemProps2.xml><?xml version="1.0" encoding="utf-8"?>
<ds:datastoreItem xmlns:ds="http://schemas.openxmlformats.org/officeDocument/2006/customXml" ds:itemID="{B8B4359B-19CB-4EFD-BDCD-8CB7DEDDFC59}">
  <ds:schemaRefs>
    <ds:schemaRef ds:uri="http://schemas.microsoft.com/sharepoint/events"/>
  </ds:schemaRefs>
</ds:datastoreItem>
</file>

<file path=customXml/itemProps3.xml><?xml version="1.0" encoding="utf-8"?>
<ds:datastoreItem xmlns:ds="http://schemas.openxmlformats.org/officeDocument/2006/customXml" ds:itemID="{0E96A99C-7C6D-4C1D-9207-8B4E6CAB92E9}">
  <ds:schemaRefs>
    <ds:schemaRef ds:uri="http://schemas.microsoft.com/office/2006/metadata/properties"/>
    <ds:schemaRef ds:uri="http://schemas.microsoft.com/office/infopath/2007/PartnerControls"/>
    <ds:schemaRef ds:uri="http://schemas.microsoft.com/sharepoint/v3"/>
    <ds:schemaRef ds:uri="8c95f6c9-c5e5-46ec-81bc-c1fe2a2b3cde"/>
    <ds:schemaRef ds:uri="d267a1a7-8edd-4111-a118-4a206d87cecc"/>
    <ds:schemaRef ds:uri="cef82050-b7a4-42eb-a5eb-85b0771386b6"/>
  </ds:schemaRefs>
</ds:datastoreItem>
</file>

<file path=customXml/itemProps4.xml><?xml version="1.0" encoding="utf-8"?>
<ds:datastoreItem xmlns:ds="http://schemas.openxmlformats.org/officeDocument/2006/customXml" ds:itemID="{810F0B99-8F71-40A7-B726-34B0B248B24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c95f6c9-c5e5-46ec-81bc-c1fe2a2b3cde"/>
    <ds:schemaRef ds:uri="cef82050-b7a4-42eb-a5eb-85b0771386b6"/>
    <ds:schemaRef ds:uri="d267a1a7-8edd-4111-a118-4a206d87ce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Calculation</vt:lpstr>
      <vt:lpstr>Example---&gt;</vt:lpstr>
      <vt:lpstr>Worked Example Detailed</vt:lpstr>
      <vt:lpstr>10YPP - CM Plan</vt:lpstr>
      <vt:lpstr>'Worked Example Detailed'!Print_Area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2021-11-02T21:13:39Z</dcterms:created>
  <dcterms:modified xsi:type="dcterms:W3CDTF">2026-07-17T03:47:07Z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0x01010042BBB2F6328D04488D08C6AF4C28AEBA</vt:lpwstr>
  </property>
  <property fmtid="{D5CDD505-2E9C-101B-9397-08002B2CF9AE}" pid="5" name="MSIP_Label_4009eddf-846d-46a2-8a8f-ad982b694053_Enabled">
    <vt:lpwstr>true</vt:lpwstr>
  </property>
  <property fmtid="{D5CDD505-2E9C-101B-9397-08002B2CF9AE}" pid="6" name="MSIP_Label_4009eddf-846d-46a2-8a8f-ad982b694053_SetDate">
    <vt:lpwstr>2026-01-08T01:58:50Z</vt:lpwstr>
  </property>
  <property fmtid="{D5CDD505-2E9C-101B-9397-08002B2CF9AE}" pid="7" name="MSIP_Label_4009eddf-846d-46a2-8a8f-ad982b694053_Method">
    <vt:lpwstr>Privileged</vt:lpwstr>
  </property>
  <property fmtid="{D5CDD505-2E9C-101B-9397-08002B2CF9AE}" pid="8" name="MSIP_Label_4009eddf-846d-46a2-8a8f-ad982b694053_Name">
    <vt:lpwstr>UNCLASSIFIED</vt:lpwstr>
  </property>
  <property fmtid="{D5CDD505-2E9C-101B-9397-08002B2CF9AE}" pid="9" name="MSIP_Label_4009eddf-846d-46a2-8a8f-ad982b694053_SiteId">
    <vt:lpwstr>e6d2d4cc-b762-486e-8894-4f5f440d5f31</vt:lpwstr>
  </property>
  <property fmtid="{D5CDD505-2E9C-101B-9397-08002B2CF9AE}" pid="10" name="MSIP_Label_4009eddf-846d-46a2-8a8f-ad982b694053_ActionId">
    <vt:lpwstr>d724a497-b21b-4521-a57e-6b4d4c2eced1</vt:lpwstr>
  </property>
  <property fmtid="{D5CDD505-2E9C-101B-9397-08002B2CF9AE}" pid="11" name="MSIP_Label_4009eddf-846d-46a2-8a8f-ad982b694053_ContentBits">
    <vt:lpwstr>3</vt:lpwstr>
  </property>
  <property fmtid="{D5CDD505-2E9C-101B-9397-08002B2CF9AE}" pid="12" name="MSIP_Label_4009eddf-846d-46a2-8a8f-ad982b694053_Tag">
    <vt:lpwstr>10, 0, 1, 1</vt:lpwstr>
  </property>
  <property fmtid="{D5CDD505-2E9C-101B-9397-08002B2CF9AE}" pid="13" name="_dlc_DocIdItemGuid">
    <vt:lpwstr>9ef3c846-f67c-4650-adfb-71a8973bb00a</vt:lpwstr>
  </property>
  <property fmtid="{D5CDD505-2E9C-101B-9397-08002B2CF9AE}" pid="14" name="j560beb70aea488fb091e84adbb32566">
    <vt:lpwstr/>
  </property>
  <property fmtid="{D5CDD505-2E9C-101B-9397-08002B2CF9AE}" pid="15" name="Ministerial_x0020_Type">
    <vt:lpwstr/>
  </property>
  <property fmtid="{D5CDD505-2E9C-101B-9397-08002B2CF9AE}" pid="16" name="Record_x0020_Activity">
    <vt:lpwstr/>
  </property>
  <property fmtid="{D5CDD505-2E9C-101B-9397-08002B2CF9AE}" pid="17" name="Property_x0020_Management_x0020_Activity">
    <vt:lpwstr/>
  </property>
  <property fmtid="{D5CDD505-2E9C-101B-9397-08002B2CF9AE}" pid="18" name="MediaServiceImageTags">
    <vt:lpwstr/>
  </property>
  <property fmtid="{D5CDD505-2E9C-101B-9397-08002B2CF9AE}" pid="19" name="hf7c71fd10d346fe8adb3bb49d5c0fc0">
    <vt:lpwstr/>
  </property>
  <property fmtid="{D5CDD505-2E9C-101B-9397-08002B2CF9AE}" pid="20" name="ce139978aae645acb1db0a0e0d3df2f5">
    <vt:lpwstr/>
  </property>
  <property fmtid="{D5CDD505-2E9C-101B-9397-08002B2CF9AE}" pid="21" name="Record Activity">
    <vt:lpwstr/>
  </property>
  <property fmtid="{D5CDD505-2E9C-101B-9397-08002B2CF9AE}" pid="22" name="CalendarYear">
    <vt:lpwstr/>
  </property>
  <property fmtid="{D5CDD505-2E9C-101B-9397-08002B2CF9AE}" pid="23" name="FinancialYear">
    <vt:lpwstr/>
  </property>
  <property fmtid="{D5CDD505-2E9C-101B-9397-08002B2CF9AE}" pid="24" name="m06bc18559e9431bb4d590962e6b7f83">
    <vt:lpwstr/>
  </property>
  <property fmtid="{D5CDD505-2E9C-101B-9397-08002B2CF9AE}" pid="25" name="Property Management Activity">
    <vt:lpwstr/>
  </property>
  <property fmtid="{D5CDD505-2E9C-101B-9397-08002B2CF9AE}" pid="26" name="Ministerial Type">
    <vt:lpwstr/>
  </property>
</Properties>
</file>