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defaultThemeVersion="124226"/>
  <mc:AlternateContent xmlns:mc="http://schemas.openxmlformats.org/markup-compatibility/2006">
    <mc:Choice Requires="x15">
      <x15ac:absPath xmlns:x15ac="http://schemas.microsoft.com/office/spreadsheetml/2010/11/ac" url="https://educationgovtnz.sharepoint.com/sites/GRPMoEEISKnowledgeHubWorkProgramme/Shared Documents/School Funding/Calculators and Templates/"/>
    </mc:Choice>
  </mc:AlternateContent>
  <xr:revisionPtr revIDLastSave="0" documentId="8_{CEA4B5A6-6DEF-4768-93B6-70B32BD664FA}" xr6:coauthVersionLast="47" xr6:coauthVersionMax="47" xr10:uidLastSave="{00000000-0000-0000-0000-000000000000}"/>
  <workbookProtection workbookAlgorithmName="SHA-512" workbookHashValue="Sfnpfz6VY7zZFr6X4gV/H1jA6gRSLJGUi9BXbTaaYpZvDChx5Xg55P9fPLJsK/HKgPpYYCm3tojCnLF1zqCVFA==" workbookSaltValue="zeAvoXt9wvGh3r/DI585jg==" workbookSpinCount="100000" lockStructure="1"/>
  <bookViews>
    <workbookView xWindow="-110" yWindow="-110" windowWidth="19420" windowHeight="10300" firstSheet="3" activeTab="3" xr2:uid="{00000000-000D-0000-FFFF-FFFF00000000}"/>
  </bookViews>
  <sheets>
    <sheet name="Change Log" sheetId="5" state="hidden" r:id="rId1"/>
    <sheet name="Business Rules" sheetId="3" r:id="rId2"/>
    <sheet name="Vandalism Rates" sheetId="6" r:id="rId3"/>
    <sheet name="Vandalism Top Up" sheetId="2" r:id="rId4"/>
    <sheet name="Rates Database" sheetId="7" state="hidden" r:id="rId5"/>
    <sheet name="School List" sheetId="4" state="hidden" r:id="rId6"/>
  </sheets>
  <definedNames>
    <definedName name="Cell_Cat1">'Rates Database'!$AH$12</definedName>
    <definedName name="Cell_Cat2">'Rates Database'!$AH$13</definedName>
    <definedName name="Cell_Cat3">'Rates Database'!$AH$14</definedName>
    <definedName name="Cell_Cat4">'Rates Database'!$AH$15</definedName>
    <definedName name="Cell_Cat5">'Rates Database'!$AH$16</definedName>
    <definedName name="Cell_Category">'Vandalism Top Up'!$O$13</definedName>
    <definedName name="Cell_InputTotalRoll">'Vandalism Top Up'!$O$12</definedName>
    <definedName name="Cell_InputYear">'Vandalism Top Up'!$F$6</definedName>
    <definedName name="Cell_LastUpdate">'Rates Database'!$AH$8</definedName>
    <definedName name="Cell_LinkedTotalRoll">'Vandalism Top Up'!$O$19</definedName>
    <definedName name="Cell_LinkedTotalVandalismExpenses">'Vandalism Top Up'!$O$29</definedName>
    <definedName name="Cell_MidPointRate">'Vandalism Top Up'!$O$15</definedName>
    <definedName name="Cell_MidPointUpperLimmitDifference">'Vandalism Top Up'!$O$22</definedName>
    <definedName name="Cell_SchoolID">'Vandalism Top Up'!$F$4</definedName>
    <definedName name="Cell_SchoolName">'Vandalism Top Up'!$F$5</definedName>
    <definedName name="Cell_TopUpFunding">'Vandalism Top Up'!$O$33</definedName>
    <definedName name="Cell_TotalBoardContribution">'Vandalism Top Up'!$O$23</definedName>
    <definedName name="Cell_TotalFunding">'Vandalism Top Up'!$O$25</definedName>
    <definedName name="Cell_TotalFundsCovered">'Vandalism Top Up'!$F$35</definedName>
    <definedName name="Cell_TotalInvoices">'Vandalism Top Up'!$D$35</definedName>
    <definedName name="Cell_TotalMOEContribution">'Vandalism Top Up'!$O$16</definedName>
    <definedName name="Cell_TotalVandalismExpenses">'Vandalism Top Up'!$H$35</definedName>
    <definedName name="Cell_UpperLimitRate">'Vandalism Top Up'!$O$20</definedName>
    <definedName name="Cell_VandalismExpenses">'Vandalism Top Up'!$O$29</definedName>
    <definedName name="Cell_Version">'Rates Database'!$B$8</definedName>
    <definedName name="Cell_Year1">'Rates Database'!$B$3</definedName>
    <definedName name="Cell_Year2">'Rates Database'!$B$4</definedName>
    <definedName name="Cell_Year3">'Rates Database'!$B$5</definedName>
    <definedName name="DDL_AvailableYears">'Rates Database'!$B$3:$B$5</definedName>
    <definedName name="_xlnm.Print_Area" localSheetId="1">'Business Rules'!$B$2:$K$36</definedName>
    <definedName name="_xlnm.Print_Area" localSheetId="3">'Vandalism Top Up'!$B$2:$Q$37</definedName>
    <definedName name="Range_Categories">'Rates Database'!$AH$12:$AH$16</definedName>
    <definedName name="Range_FundsCovered">'Vandalism Top Up'!$F$12:$F$33</definedName>
    <definedName name="Range_Invoices">'Vandalism Top Up'!$D$12:$D$33</definedName>
    <definedName name="Range_MidpointCategories">'Rates Database'!$D$3:$D$8</definedName>
    <definedName name="Range_MidpointYears">'Rates Database'!$D$3:$AF$3</definedName>
    <definedName name="Range_SchoolID">'School List'!$A$2:$A$3000</definedName>
    <definedName name="Range_SchoolName">'School List'!$B$2:$B$3000</definedName>
    <definedName name="Range_UpperLimitCategories">'Rates Database'!$D$11:$D$16</definedName>
    <definedName name="Range_UpperLimitYears">'Rates Database'!$D$11:$AF$11</definedName>
    <definedName name="Range_VandalismExpenses">'Vandalism Top Up'!$H$12:$H$33</definedName>
    <definedName name="Table_MidPointValues">'Rates Database'!$D$3:$AF$8</definedName>
    <definedName name="Table_UpperLimitValues">'Rates Database'!$D$11:$AF$16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7" l="1"/>
  <c r="AE39" i="7"/>
  <c r="AE38" i="7"/>
  <c r="AE37" i="7"/>
  <c r="AE36" i="7"/>
  <c r="AE32" i="7"/>
  <c r="AE31" i="7"/>
  <c r="AE30" i="7"/>
  <c r="AE29" i="7"/>
  <c r="AE28" i="7"/>
  <c r="AE16" i="7"/>
  <c r="AE15" i="7"/>
  <c r="AE23" i="7" s="1"/>
  <c r="AE14" i="7"/>
  <c r="AE13" i="7"/>
  <c r="AE12" i="7"/>
  <c r="AE20" i="7"/>
  <c r="AE21" i="7"/>
  <c r="AE22" i="7"/>
  <c r="AE24" i="7"/>
  <c r="B8" i="7" l="1"/>
  <c r="AE11" i="7" l="1"/>
  <c r="AE27" i="7" s="1"/>
  <c r="AE35" i="7" s="1"/>
  <c r="AD28" i="7"/>
  <c r="AD29" i="7"/>
  <c r="AD30" i="7"/>
  <c r="AD31" i="7"/>
  <c r="AD32" i="7"/>
  <c r="AD12" i="7"/>
  <c r="AD20" i="7" s="1"/>
  <c r="AD11" i="7"/>
  <c r="AD27" i="7" s="1"/>
  <c r="AD35" i="7" s="1"/>
  <c r="AE19" i="7" l="1"/>
  <c r="AD13" i="7"/>
  <c r="AD19" i="7"/>
  <c r="O3" i="2"/>
  <c r="AC28" i="7"/>
  <c r="AC29" i="7"/>
  <c r="AC30" i="7"/>
  <c r="AC31" i="7"/>
  <c r="AC32" i="7"/>
  <c r="AC12" i="7"/>
  <c r="AC13" i="7" s="1"/>
  <c r="AC14" i="7" s="1"/>
  <c r="AC15" i="7" s="1"/>
  <c r="AC16" i="7" s="1"/>
  <c r="AB32" i="7"/>
  <c r="AB31" i="7"/>
  <c r="AB30" i="7"/>
  <c r="AB29" i="7"/>
  <c r="AB28" i="7"/>
  <c r="AB12" i="7"/>
  <c r="AB13" i="7" s="1"/>
  <c r="AB11" i="7"/>
  <c r="AB19" i="7" s="1"/>
  <c r="AA32" i="7"/>
  <c r="AA31" i="7"/>
  <c r="AA30" i="7"/>
  <c r="AA29" i="7"/>
  <c r="AA28" i="7"/>
  <c r="AA12" i="7"/>
  <c r="AA20" i="7" s="1"/>
  <c r="AA11" i="7"/>
  <c r="AA27" i="7" s="1"/>
  <c r="AA35" i="7" s="1"/>
  <c r="Z28" i="7"/>
  <c r="Z29" i="7"/>
  <c r="Z30" i="7"/>
  <c r="Z31" i="7"/>
  <c r="Z32" i="7"/>
  <c r="Z12" i="7"/>
  <c r="Z13" i="7" s="1"/>
  <c r="AD21" i="7" l="1"/>
  <c r="AD37" i="7"/>
  <c r="AD36" i="7"/>
  <c r="AD14" i="7"/>
  <c r="A26" i="5"/>
  <c r="B3" i="6"/>
  <c r="AC24" i="7"/>
  <c r="AC21" i="7"/>
  <c r="AC23" i="7"/>
  <c r="AC22" i="7"/>
  <c r="AC20" i="7"/>
  <c r="AB20" i="7"/>
  <c r="AA19" i="7"/>
  <c r="AB14" i="7"/>
  <c r="AB21" i="7"/>
  <c r="Z20" i="7"/>
  <c r="AB27" i="7"/>
  <c r="AB35" i="7" s="1"/>
  <c r="Z21" i="7"/>
  <c r="Z14" i="7"/>
  <c r="AA13" i="7"/>
  <c r="Y32" i="7"/>
  <c r="Y31" i="7"/>
  <c r="Y30" i="7"/>
  <c r="Y29" i="7"/>
  <c r="Y28" i="7"/>
  <c r="AD38" i="7" l="1"/>
  <c r="AD22" i="7"/>
  <c r="AD15" i="7"/>
  <c r="AB15" i="7"/>
  <c r="AB22" i="7"/>
  <c r="AA14" i="7"/>
  <c r="AA21" i="7"/>
  <c r="Z15" i="7"/>
  <c r="Z22" i="7"/>
  <c r="Y12" i="7"/>
  <c r="Y11" i="7"/>
  <c r="Y27" i="7" s="1"/>
  <c r="Y35" i="7" s="1"/>
  <c r="AD39" i="7" l="1"/>
  <c r="AD23" i="7"/>
  <c r="AD16" i="7"/>
  <c r="Z36" i="7"/>
  <c r="AC36" i="7"/>
  <c r="AB16" i="7"/>
  <c r="AB23" i="7"/>
  <c r="AA15" i="7"/>
  <c r="AA22" i="7"/>
  <c r="Z16" i="7"/>
  <c r="Z23" i="7"/>
  <c r="Y19" i="7"/>
  <c r="Y13" i="7"/>
  <c r="Y20" i="7"/>
  <c r="AD40" i="7" l="1"/>
  <c r="AD24" i="7"/>
  <c r="Z37" i="7"/>
  <c r="AC37" i="7"/>
  <c r="AB24" i="7"/>
  <c r="Z24" i="7"/>
  <c r="AA16" i="7"/>
  <c r="AA23" i="7"/>
  <c r="Y14" i="7"/>
  <c r="Y21" i="7"/>
  <c r="C30" i="6"/>
  <c r="C29" i="6"/>
  <c r="C28" i="6"/>
  <c r="C27" i="6"/>
  <c r="C26" i="6"/>
  <c r="C22" i="6"/>
  <c r="C21" i="6"/>
  <c r="C20" i="6"/>
  <c r="C19" i="6"/>
  <c r="C18" i="6"/>
  <c r="C14" i="6"/>
  <c r="C13" i="6"/>
  <c r="C12" i="6"/>
  <c r="C11" i="6"/>
  <c r="C10" i="6"/>
  <c r="F5" i="2"/>
  <c r="Z38" i="7" l="1"/>
  <c r="AC38" i="7"/>
  <c r="AA24" i="7"/>
  <c r="Y15" i="7"/>
  <c r="Y22" i="7"/>
  <c r="O19" i="2"/>
  <c r="O15" i="2"/>
  <c r="O16" i="2" s="1"/>
  <c r="H33" i="2"/>
  <c r="H32" i="2"/>
  <c r="H31" i="2"/>
  <c r="H30" i="2"/>
  <c r="H29" i="2"/>
  <c r="H28" i="2"/>
  <c r="H27" i="2"/>
  <c r="H26" i="2"/>
  <c r="H25" i="2"/>
  <c r="H24" i="2"/>
  <c r="H23" i="2"/>
  <c r="H22" i="2"/>
  <c r="H21" i="2"/>
  <c r="H20" i="2"/>
  <c r="H19" i="2"/>
  <c r="H18" i="2"/>
  <c r="H17" i="2"/>
  <c r="H16" i="2"/>
  <c r="H15" i="2"/>
  <c r="H14" i="2"/>
  <c r="H13" i="2"/>
  <c r="H12" i="2"/>
  <c r="V24" i="7"/>
  <c r="U24" i="7"/>
  <c r="T24" i="7"/>
  <c r="S24" i="7"/>
  <c r="R24" i="7"/>
  <c r="Q24" i="7"/>
  <c r="P24" i="7"/>
  <c r="O24" i="7"/>
  <c r="N24" i="7"/>
  <c r="M24" i="7"/>
  <c r="L24" i="7"/>
  <c r="K24" i="7"/>
  <c r="J24" i="7"/>
  <c r="I24" i="7"/>
  <c r="H24" i="7"/>
  <c r="G24" i="7"/>
  <c r="F24" i="7"/>
  <c r="V23" i="7"/>
  <c r="U23" i="7"/>
  <c r="T23" i="7"/>
  <c r="S23" i="7"/>
  <c r="R23" i="7"/>
  <c r="Q23" i="7"/>
  <c r="P23" i="7"/>
  <c r="O23" i="7"/>
  <c r="N23" i="7"/>
  <c r="M23" i="7"/>
  <c r="L23" i="7"/>
  <c r="K23" i="7"/>
  <c r="J23" i="7"/>
  <c r="I23" i="7"/>
  <c r="H23" i="7"/>
  <c r="G23" i="7"/>
  <c r="F23" i="7"/>
  <c r="V22" i="7"/>
  <c r="U22" i="7"/>
  <c r="T22" i="7"/>
  <c r="S22" i="7"/>
  <c r="R22" i="7"/>
  <c r="Q22" i="7"/>
  <c r="P22" i="7"/>
  <c r="O22" i="7"/>
  <c r="N22" i="7"/>
  <c r="M22" i="7"/>
  <c r="L22" i="7"/>
  <c r="K22" i="7"/>
  <c r="J22" i="7"/>
  <c r="I22" i="7"/>
  <c r="H22" i="7"/>
  <c r="G22" i="7"/>
  <c r="F22" i="7"/>
  <c r="V21" i="7"/>
  <c r="U21" i="7"/>
  <c r="T21" i="7"/>
  <c r="S21" i="7"/>
  <c r="R21" i="7"/>
  <c r="Q21" i="7"/>
  <c r="P21" i="7"/>
  <c r="O21" i="7"/>
  <c r="N21" i="7"/>
  <c r="M21" i="7"/>
  <c r="L21" i="7"/>
  <c r="K21" i="7"/>
  <c r="J21" i="7"/>
  <c r="I21" i="7"/>
  <c r="H21" i="7"/>
  <c r="G21" i="7"/>
  <c r="F21" i="7"/>
  <c r="V20" i="7"/>
  <c r="U20" i="7"/>
  <c r="T20" i="7"/>
  <c r="S20" i="7"/>
  <c r="R20" i="7"/>
  <c r="Q20" i="7"/>
  <c r="P20" i="7"/>
  <c r="O20" i="7"/>
  <c r="N20" i="7"/>
  <c r="M20" i="7"/>
  <c r="L20" i="7"/>
  <c r="K20" i="7"/>
  <c r="J20" i="7"/>
  <c r="I20" i="7"/>
  <c r="H20" i="7"/>
  <c r="G20" i="7"/>
  <c r="F20" i="7"/>
  <c r="E24" i="7"/>
  <c r="E23" i="7"/>
  <c r="E22" i="7"/>
  <c r="E21" i="7"/>
  <c r="E20" i="7"/>
  <c r="F35" i="2"/>
  <c r="D35" i="2"/>
  <c r="V40" i="7"/>
  <c r="U40" i="7"/>
  <c r="T40" i="7"/>
  <c r="S40" i="7"/>
  <c r="R40" i="7"/>
  <c r="Q40" i="7"/>
  <c r="P40" i="7"/>
  <c r="O40" i="7"/>
  <c r="N40" i="7"/>
  <c r="M40" i="7"/>
  <c r="L40" i="7"/>
  <c r="K40" i="7"/>
  <c r="J40" i="7"/>
  <c r="I40" i="7"/>
  <c r="H40" i="7"/>
  <c r="G40" i="7"/>
  <c r="F40" i="7"/>
  <c r="V39" i="7"/>
  <c r="U39" i="7"/>
  <c r="T39" i="7"/>
  <c r="S39" i="7"/>
  <c r="R39" i="7"/>
  <c r="Q39" i="7"/>
  <c r="P39" i="7"/>
  <c r="O39" i="7"/>
  <c r="N39" i="7"/>
  <c r="M39" i="7"/>
  <c r="L39" i="7"/>
  <c r="K39" i="7"/>
  <c r="J39" i="7"/>
  <c r="I39" i="7"/>
  <c r="H39" i="7"/>
  <c r="G39" i="7"/>
  <c r="F39" i="7"/>
  <c r="V38" i="7"/>
  <c r="U38" i="7"/>
  <c r="T38" i="7"/>
  <c r="S38" i="7"/>
  <c r="R38" i="7"/>
  <c r="Q38" i="7"/>
  <c r="P38" i="7"/>
  <c r="O38" i="7"/>
  <c r="N38" i="7"/>
  <c r="M38" i="7"/>
  <c r="L38" i="7"/>
  <c r="K38" i="7"/>
  <c r="J38" i="7"/>
  <c r="I38" i="7"/>
  <c r="H38" i="7"/>
  <c r="G38" i="7"/>
  <c r="F38" i="7"/>
  <c r="V37" i="7"/>
  <c r="U37" i="7"/>
  <c r="T37" i="7"/>
  <c r="S37" i="7"/>
  <c r="R37" i="7"/>
  <c r="Q37" i="7"/>
  <c r="P37" i="7"/>
  <c r="O37" i="7"/>
  <c r="N37" i="7"/>
  <c r="M37" i="7"/>
  <c r="L37" i="7"/>
  <c r="K37" i="7"/>
  <c r="J37" i="7"/>
  <c r="I37" i="7"/>
  <c r="H37" i="7"/>
  <c r="G37" i="7"/>
  <c r="F37" i="7"/>
  <c r="V36" i="7"/>
  <c r="U36" i="7"/>
  <c r="T36" i="7"/>
  <c r="S36" i="7"/>
  <c r="R36" i="7"/>
  <c r="Q36" i="7"/>
  <c r="P36" i="7"/>
  <c r="O36" i="7"/>
  <c r="N36" i="7"/>
  <c r="M36" i="7"/>
  <c r="L36" i="7"/>
  <c r="K36" i="7"/>
  <c r="J36" i="7"/>
  <c r="I36" i="7"/>
  <c r="H36" i="7"/>
  <c r="G36" i="7"/>
  <c r="F36" i="7"/>
  <c r="X32" i="7"/>
  <c r="W32" i="7"/>
  <c r="V32" i="7"/>
  <c r="U32" i="7"/>
  <c r="T32" i="7"/>
  <c r="S32" i="7"/>
  <c r="R32" i="7"/>
  <c r="Q32" i="7"/>
  <c r="P32" i="7"/>
  <c r="O32" i="7"/>
  <c r="N32" i="7"/>
  <c r="M32" i="7"/>
  <c r="L32" i="7"/>
  <c r="K32" i="7"/>
  <c r="J32" i="7"/>
  <c r="I32" i="7"/>
  <c r="H32" i="7"/>
  <c r="G32" i="7"/>
  <c r="X31" i="7"/>
  <c r="W31" i="7"/>
  <c r="V31" i="7"/>
  <c r="U31" i="7"/>
  <c r="T31" i="7"/>
  <c r="S31" i="7"/>
  <c r="R31" i="7"/>
  <c r="Q31" i="7"/>
  <c r="P31" i="7"/>
  <c r="O31" i="7"/>
  <c r="N31" i="7"/>
  <c r="M31" i="7"/>
  <c r="L31" i="7"/>
  <c r="K31" i="7"/>
  <c r="J31" i="7"/>
  <c r="I31" i="7"/>
  <c r="H31" i="7"/>
  <c r="G31" i="7"/>
  <c r="X30" i="7"/>
  <c r="W30" i="7"/>
  <c r="V30" i="7"/>
  <c r="U30" i="7"/>
  <c r="T30" i="7"/>
  <c r="S30" i="7"/>
  <c r="R30" i="7"/>
  <c r="Q30" i="7"/>
  <c r="P30" i="7"/>
  <c r="O30" i="7"/>
  <c r="N30" i="7"/>
  <c r="M30" i="7"/>
  <c r="L30" i="7"/>
  <c r="K30" i="7"/>
  <c r="J30" i="7"/>
  <c r="I30" i="7"/>
  <c r="H30" i="7"/>
  <c r="G30" i="7"/>
  <c r="X29" i="7"/>
  <c r="W29" i="7"/>
  <c r="V29" i="7"/>
  <c r="U29" i="7"/>
  <c r="T29" i="7"/>
  <c r="S29" i="7"/>
  <c r="R29" i="7"/>
  <c r="Q29" i="7"/>
  <c r="P29" i="7"/>
  <c r="O29" i="7"/>
  <c r="N29" i="7"/>
  <c r="M29" i="7"/>
  <c r="L29" i="7"/>
  <c r="K29" i="7"/>
  <c r="J29" i="7"/>
  <c r="I29" i="7"/>
  <c r="H29" i="7"/>
  <c r="G29" i="7"/>
  <c r="X28" i="7"/>
  <c r="W28" i="7"/>
  <c r="V28" i="7"/>
  <c r="U28" i="7"/>
  <c r="T28" i="7"/>
  <c r="S28" i="7"/>
  <c r="R28" i="7"/>
  <c r="Q28" i="7"/>
  <c r="P28" i="7"/>
  <c r="O28" i="7"/>
  <c r="N28" i="7"/>
  <c r="M28" i="7"/>
  <c r="L28" i="7"/>
  <c r="K28" i="7"/>
  <c r="J28" i="7"/>
  <c r="I28" i="7"/>
  <c r="H28" i="7"/>
  <c r="G28" i="7"/>
  <c r="F32" i="7"/>
  <c r="F31" i="7"/>
  <c r="F30" i="7"/>
  <c r="F29" i="7"/>
  <c r="F28" i="7"/>
  <c r="X12" i="7"/>
  <c r="AB36" i="7" s="1"/>
  <c r="W12" i="7"/>
  <c r="B3" i="7"/>
  <c r="C8" i="6" s="1"/>
  <c r="AF11" i="7"/>
  <c r="AF27" i="7" s="1"/>
  <c r="AF35" i="7" s="1"/>
  <c r="X11" i="7"/>
  <c r="X27" i="7" s="1"/>
  <c r="X35" i="7" s="1"/>
  <c r="W11" i="7"/>
  <c r="V11" i="7"/>
  <c r="V27" i="7" s="1"/>
  <c r="V35" i="7" s="1"/>
  <c r="Z39" i="7" l="1"/>
  <c r="AC39" i="7"/>
  <c r="Y36" i="7"/>
  <c r="AA36" i="7"/>
  <c r="B3" i="3"/>
  <c r="Y16" i="7"/>
  <c r="Y23" i="7"/>
  <c r="X36" i="7"/>
  <c r="X20" i="7"/>
  <c r="O20" i="2"/>
  <c r="O22" i="2" s="1"/>
  <c r="O23" i="2" s="1"/>
  <c r="O25" i="2" s="1"/>
  <c r="X13" i="7"/>
  <c r="V19" i="7"/>
  <c r="X19" i="7"/>
  <c r="W20" i="7"/>
  <c r="W13" i="7"/>
  <c r="W19" i="7"/>
  <c r="W36" i="7"/>
  <c r="AF19" i="7"/>
  <c r="W27" i="7"/>
  <c r="W35" i="7" s="1"/>
  <c r="B4" i="7"/>
  <c r="B16" i="3"/>
  <c r="H35" i="2"/>
  <c r="O29" i="2" s="1"/>
  <c r="Z40" i="7" l="1"/>
  <c r="AC40" i="7"/>
  <c r="AA37" i="7"/>
  <c r="AB37" i="7"/>
  <c r="X21" i="7"/>
  <c r="Y37" i="7"/>
  <c r="Y24" i="7"/>
  <c r="X14" i="7"/>
  <c r="W37" i="7"/>
  <c r="W21" i="7"/>
  <c r="W14" i="7"/>
  <c r="X37" i="7"/>
  <c r="E12" i="6"/>
  <c r="E14" i="6"/>
  <c r="E10" i="6"/>
  <c r="F10" i="6"/>
  <c r="E11" i="6"/>
  <c r="E13" i="6"/>
  <c r="F11" i="6"/>
  <c r="B5" i="7"/>
  <c r="C24" i="6" s="1"/>
  <c r="C16" i="6"/>
  <c r="O33" i="2"/>
  <c r="AA38" i="7" l="1"/>
  <c r="AB38" i="7"/>
  <c r="F12" i="6"/>
  <c r="D12" i="6" s="1"/>
  <c r="Y38" i="7"/>
  <c r="X22" i="7"/>
  <c r="X15" i="7"/>
  <c r="AB39" i="7" s="1"/>
  <c r="W15" i="7"/>
  <c r="W22" i="7"/>
  <c r="X38" i="7"/>
  <c r="W38" i="7"/>
  <c r="B32" i="6"/>
  <c r="F28" i="6"/>
  <c r="F27" i="6"/>
  <c r="E30" i="6"/>
  <c r="E27" i="6"/>
  <c r="E28" i="6"/>
  <c r="F26" i="6"/>
  <c r="E29" i="6"/>
  <c r="E26" i="6"/>
  <c r="E18" i="6"/>
  <c r="E22" i="6"/>
  <c r="F20" i="6"/>
  <c r="E21" i="6"/>
  <c r="F18" i="6"/>
  <c r="F19" i="6"/>
  <c r="E20" i="6"/>
  <c r="E19" i="6"/>
  <c r="D11" i="6"/>
  <c r="D10" i="6"/>
  <c r="F29" i="6" l="1"/>
  <c r="D29" i="6" s="1"/>
  <c r="Y39" i="7"/>
  <c r="AA39" i="7"/>
  <c r="F21" i="6"/>
  <c r="D21" i="6" s="1"/>
  <c r="X16" i="7"/>
  <c r="AB40" i="7" s="1"/>
  <c r="X23" i="7"/>
  <c r="W16" i="7"/>
  <c r="F30" i="6" s="1"/>
  <c r="W23" i="7"/>
  <c r="W39" i="7"/>
  <c r="X39" i="7"/>
  <c r="D28" i="6"/>
  <c r="F13" i="6"/>
  <c r="D19" i="6"/>
  <c r="D18" i="6"/>
  <c r="D27" i="6"/>
  <c r="D26" i="6"/>
  <c r="D20" i="6"/>
  <c r="D30" i="6" l="1"/>
  <c r="Y40" i="7"/>
  <c r="AA40" i="7"/>
  <c r="X24" i="7"/>
  <c r="W24" i="7"/>
  <c r="W40" i="7"/>
  <c r="X40" i="7"/>
  <c r="F22" i="6"/>
  <c r="D22" i="6" s="1"/>
  <c r="F14" i="6"/>
  <c r="D14" i="6" s="1"/>
  <c r="D13" i="6"/>
</calcChain>
</file>

<file path=xl/sharedStrings.xml><?xml version="1.0" encoding="utf-8"?>
<sst xmlns="http://schemas.openxmlformats.org/spreadsheetml/2006/main" count="2763" uniqueCount="2361">
  <si>
    <t>Change Log</t>
  </si>
  <si>
    <t>Current Version</t>
  </si>
  <si>
    <t>Version</t>
  </si>
  <si>
    <t>Date</t>
  </si>
  <si>
    <t>User</t>
  </si>
  <si>
    <t>Change</t>
  </si>
  <si>
    <t>07 v2</t>
  </si>
  <si>
    <t>Nigel C</t>
  </si>
  <si>
    <t>Incorporating past rates into calc using  two vlookups</t>
  </si>
  <si>
    <t>07 v3</t>
  </si>
  <si>
    <t>Incorporating past rates into calc using one set of hlookups</t>
  </si>
  <si>
    <t>09 v 1</t>
  </si>
  <si>
    <t xml:space="preserve">Kusum </t>
  </si>
  <si>
    <t>Updated for 2009 - changed qualifying percentages to $ amounts recovered</t>
  </si>
  <si>
    <t>10 v 1</t>
  </si>
  <si>
    <t>Susan</t>
  </si>
  <si>
    <t>Updated for 2010 rates and upper limit</t>
  </si>
  <si>
    <t>11 v 1</t>
  </si>
  <si>
    <t>Updated for 2011 rates and upper limits and updated school info list</t>
  </si>
  <si>
    <t>Sarah</t>
  </si>
  <si>
    <t>Update Schools list and rates for 2013. Added MoE Logo</t>
  </si>
  <si>
    <t>Update schools list and rates for 2015</t>
  </si>
  <si>
    <t>Update rates for 2016</t>
  </si>
  <si>
    <t>Update rates for 2017 and 2018</t>
  </si>
  <si>
    <t>Paolo Lim</t>
  </si>
  <si>
    <t>Add 2019 rates and upper limits</t>
  </si>
  <si>
    <t>Incorporate upper limit calculation in 'Rates Database' sheet</t>
  </si>
  <si>
    <t>Name all key cells, ranges, and tables across all sheets</t>
  </si>
  <si>
    <t>Update HLOOKUP / VLOOKUP formulas to INDEX / MATCH</t>
  </si>
  <si>
    <t>Update Business Rules - remove reference to Property Toolbox, dynamic year reference, add version</t>
  </si>
  <si>
    <t>Udate Vandalism Rates - dynamic year, rates, and example, add version</t>
  </si>
  <si>
    <t>Add 2020 rates</t>
  </si>
  <si>
    <t>Update Midpoint and Upper Limit Change formulas (previously comparing against Year - 2 instead of -1)</t>
  </si>
  <si>
    <t>Update School List</t>
  </si>
  <si>
    <t>Adam Berry</t>
  </si>
  <si>
    <t>Update rates for 2021</t>
  </si>
  <si>
    <t>Belinda O'Hagan</t>
  </si>
  <si>
    <t>Update rates for 2022 and 2023</t>
  </si>
  <si>
    <t>1.1 2023</t>
  </si>
  <si>
    <t xml:space="preserve">Changed the risk categories to help regional staff map old to new categories. </t>
  </si>
  <si>
    <t>1.2 2024</t>
  </si>
  <si>
    <t>Sarah Graves</t>
  </si>
  <si>
    <t xml:space="preserve">Changed the rates database to include GST. </t>
  </si>
  <si>
    <t>1.3 2024</t>
  </si>
  <si>
    <t>Updated schools list</t>
  </si>
  <si>
    <t>Updated 2025 rates and school list</t>
  </si>
  <si>
    <t>v1.4 2026</t>
  </si>
  <si>
    <t>Updated 2026 rates and school list</t>
  </si>
  <si>
    <t>Vandalism Top Up Calculator Business Rules</t>
  </si>
  <si>
    <t>If a school exceeds the upper limit per pupil of its vandalism rate in any one year, the board can claim reimbursement of costs over this amount. This template works out how much the board is entitled to claim reimbursement for.</t>
  </si>
  <si>
    <t xml:space="preserve">The Ministry will meet the cost of a particular vandalism event if either:  </t>
  </si>
  <si>
    <t>a. the cost of that one event is above the school's annual upper limit, or</t>
  </si>
  <si>
    <t>b. the cost, combined with expenses the Board has already had to pay during the year for vandalism, will put it over the upper limit per pupil.</t>
  </si>
  <si>
    <t>While the Ministry will meet the costs of the vandalism event (or combined events) that exceed the upper limit, the board will still have to meet the costs up to the school's annual limit.</t>
  </si>
  <si>
    <t>Input required</t>
  </si>
  <si>
    <t>● The school number</t>
  </si>
  <si>
    <t>● The calendar year for which the claim is being made</t>
  </si>
  <si>
    <t>● The amount of each individual invoice (including GST)</t>
  </si>
  <si>
    <t>● Any funds recovered against each individual invoice (eg student payment for a broken window)</t>
  </si>
  <si>
    <t>● The total roll of the school</t>
  </si>
  <si>
    <t>● The school's vandalism category</t>
  </si>
  <si>
    <t>Output provided</t>
  </si>
  <si>
    <r>
      <t>Total Funding</t>
    </r>
    <r>
      <rPr>
        <sz val="10"/>
        <rFont val="Calibri"/>
        <family val="2"/>
        <scheme val="minor"/>
      </rPr>
      <t xml:space="preserve"> = the Ministry contribution plus the board contribution to a schools vandalism funding.</t>
    </r>
  </si>
  <si>
    <r>
      <t>Vandalism Expenses</t>
    </r>
    <r>
      <rPr>
        <sz val="10"/>
        <rFont val="Calibri"/>
        <family val="2"/>
        <scheme val="minor"/>
      </rPr>
      <t xml:space="preserve"> = The total of all qualifying vandalism invoices.</t>
    </r>
  </si>
  <si>
    <r>
      <t xml:space="preserve">Top Up Funding = </t>
    </r>
    <r>
      <rPr>
        <sz val="10"/>
        <rFont val="Calibri"/>
        <family val="2"/>
        <scheme val="minor"/>
      </rPr>
      <t xml:space="preserve">The amount (including GST) exceeding the upper limit of the school's vandalism category and therefore the amount the board can claim reimbursement for. </t>
    </r>
  </si>
  <si>
    <t>Vandalism Rates</t>
  </si>
  <si>
    <r>
      <t xml:space="preserve">The current vandalism funding categories and rates are shown in the table below. The rates are adjusted for inflation each year and are </t>
    </r>
    <r>
      <rPr>
        <b/>
        <sz val="10"/>
        <rFont val="Calibri"/>
        <family val="2"/>
        <scheme val="minor"/>
      </rPr>
      <t>GST inclusive.</t>
    </r>
  </si>
  <si>
    <t>Rates inc GST</t>
  </si>
  <si>
    <t>Risk category rate based on the historical average for each school</t>
  </si>
  <si>
    <t>Grant rate per pupil (mid-point) GST inc</t>
  </si>
  <si>
    <t>Upper limit per pupil</t>
  </si>
  <si>
    <t>Vandalism Top Up Calculator</t>
  </si>
  <si>
    <t>Complete all white boxes</t>
  </si>
  <si>
    <t>School number</t>
  </si>
  <si>
    <t>School name</t>
  </si>
  <si>
    <t>Year</t>
  </si>
  <si>
    <t>Vandalism Expenses</t>
  </si>
  <si>
    <t>Vandalism Top Up Funding</t>
  </si>
  <si>
    <t>Invoices
(inc GST)</t>
  </si>
  <si>
    <t>Funds recovered</t>
  </si>
  <si>
    <t>Total</t>
  </si>
  <si>
    <t>(incl. GST)</t>
  </si>
  <si>
    <t>MOE Contribution</t>
  </si>
  <si>
    <t>Total roll</t>
  </si>
  <si>
    <t>Risk category</t>
  </si>
  <si>
    <t>Rate per pupil</t>
  </si>
  <si>
    <t>Total ministry contribution</t>
  </si>
  <si>
    <t>Board Contribution</t>
  </si>
  <si>
    <t>Upper limit of rate per pupil</t>
  </si>
  <si>
    <t>Amount to upper limit</t>
  </si>
  <si>
    <t>Total board contribution</t>
  </si>
  <si>
    <t>Total Funding</t>
  </si>
  <si>
    <t>Top Up Funding (inc GST)</t>
  </si>
  <si>
    <t>Available Years</t>
  </si>
  <si>
    <t>Midpoint Values (Resourcing)</t>
  </si>
  <si>
    <t>Instructions</t>
  </si>
  <si>
    <t>END</t>
  </si>
  <si>
    <t>1. Copy END column (whole sheet column) and insert to create column for year to be added.</t>
  </si>
  <si>
    <t>A - Low Risk</t>
  </si>
  <si>
    <t>-</t>
  </si>
  <si>
    <t>2. Update END cell to the year to be added.</t>
  </si>
  <si>
    <t>B - Medium Risk</t>
  </si>
  <si>
    <t xml:space="preserve">3. Enter Midpoint values from Resourcing.Note that rates provided by resourcing are GST exc and this calculator is gst INC - add on GST at https://kiwitax.co.nz/tax-calculator/gst-calculator/. </t>
  </si>
  <si>
    <t>C - High Risk</t>
  </si>
  <si>
    <r>
      <t xml:space="preserve">4. drag </t>
    </r>
    <r>
      <rPr>
        <b/>
        <sz val="11"/>
        <color rgb="FFFF0000"/>
        <rFont val="Calibri"/>
        <family val="2"/>
        <scheme val="minor"/>
      </rPr>
      <t>across</t>
    </r>
    <r>
      <rPr>
        <sz val="11"/>
        <color rgb="FFFF0000"/>
        <rFont val="Calibri"/>
        <family val="2"/>
        <scheme val="minor"/>
      </rPr>
      <t xml:space="preserve"> the formulas below (NOT DOWN) - check correct. All references to years and rates should automatically update but best to check.</t>
    </r>
  </si>
  <si>
    <t>D - Critical Risk</t>
  </si>
  <si>
    <t>5. Enter changes made to Change Log and enter date updated below (to update version references)</t>
  </si>
  <si>
    <t>E - Extreme Risk</t>
  </si>
  <si>
    <t>Upper Limit Values (Calculated by EIS)</t>
  </si>
  <si>
    <t>Automatically calculates once Midpoint Values entered</t>
  </si>
  <si>
    <t>Upper Limit Calculation</t>
  </si>
  <si>
    <t>A Midpoint multipled by 2</t>
  </si>
  <si>
    <t>B Midpoint plus the difference between B Midpoint and A Upper Limit + 0.01</t>
  </si>
  <si>
    <t>C Midpoint plus the difference between C Midpoint and B Upper Limit + 0.01</t>
  </si>
  <si>
    <t>D Midpoint plus the difference between D Midpoint and C Upper Limit + 0.01</t>
  </si>
  <si>
    <t>E Midpoint plus the difference between E Midpoint and D Upper Limit + 0.01</t>
  </si>
  <si>
    <t>Difference between Upper Limit and Midpoint</t>
  </si>
  <si>
    <t>Midpoint Change (Reference only)</t>
  </si>
  <si>
    <t>Upper Limit Change (Reference only)</t>
  </si>
  <si>
    <t>School_ID</t>
  </si>
  <si>
    <t>School</t>
  </si>
  <si>
    <t>Te Kura o Te Kao</t>
  </si>
  <si>
    <t>Use relevant report to prouduce a list of all Open State schools</t>
  </si>
  <si>
    <t>Taipa Area School</t>
  </si>
  <si>
    <t>Kaitaia College</t>
  </si>
  <si>
    <t>Whangaroa College</t>
  </si>
  <si>
    <t>Kerikeri High School</t>
  </si>
  <si>
    <t>Broadwood Area School</t>
  </si>
  <si>
    <t>Okaihau College</t>
  </si>
  <si>
    <t>Bay of Islands College</t>
  </si>
  <si>
    <t>Northland College</t>
  </si>
  <si>
    <t>Te Kura Taumata o Panguru</t>
  </si>
  <si>
    <t>Opononi Area School</t>
  </si>
  <si>
    <t>Tauraroa Area School</t>
  </si>
  <si>
    <t>Te Kamo High School</t>
  </si>
  <si>
    <t>Tikipunga High School</t>
  </si>
  <si>
    <t>Whangārei Boys' High School</t>
  </si>
  <si>
    <t>Whangārei Girls' High School</t>
  </si>
  <si>
    <t>Mangakahia Area School</t>
  </si>
  <si>
    <t>Dargaville High School</t>
  </si>
  <si>
    <t>Bream Bay College</t>
  </si>
  <si>
    <t>Otamatea High School</t>
  </si>
  <si>
    <t>Ruawai College</t>
  </si>
  <si>
    <t>Rodney College</t>
  </si>
  <si>
    <t>Mahurangi College</t>
  </si>
  <si>
    <t>Orewa College</t>
  </si>
  <si>
    <t>Kaipara College</t>
  </si>
  <si>
    <t>Long Bay College</t>
  </si>
  <si>
    <t>Rangitoto College</t>
  </si>
  <si>
    <t>Glenfield College</t>
  </si>
  <si>
    <t>Birkenhead College</t>
  </si>
  <si>
    <t>Northcote College</t>
  </si>
  <si>
    <t>Takapuna Grammar School</t>
  </si>
  <si>
    <t>Westlake Boys High School</t>
  </si>
  <si>
    <t>Westlake Girls' High School</t>
  </si>
  <si>
    <t>Rutherford College</t>
  </si>
  <si>
    <t>Macleans College</t>
  </si>
  <si>
    <t>Green Bay High School</t>
  </si>
  <si>
    <t>Massey High School</t>
  </si>
  <si>
    <t>Waitakere College</t>
  </si>
  <si>
    <t>Henderson High School</t>
  </si>
  <si>
    <t>Western Springs College-Ngā Puna o Waiōrea</t>
  </si>
  <si>
    <t>Selwyn College</t>
  </si>
  <si>
    <t>Auckland Girls' Grammar School</t>
  </si>
  <si>
    <t>Auckland Grammar School</t>
  </si>
  <si>
    <t>Tamaki College</t>
  </si>
  <si>
    <t>Tangaroa College</t>
  </si>
  <si>
    <t>Epsom Girls Grammar School</t>
  </si>
  <si>
    <t>Glendowie College</t>
  </si>
  <si>
    <t>Mt Albert Grammar School</t>
  </si>
  <si>
    <t>Mt Roskill Grammar</t>
  </si>
  <si>
    <t>Lynfield College</t>
  </si>
  <si>
    <t>Avondale College</t>
  </si>
  <si>
    <t>Edgewater College</t>
  </si>
  <si>
    <t>Pakuranga College</t>
  </si>
  <si>
    <t>Kelston Boys' High School</t>
  </si>
  <si>
    <t>Kelston Girls' College</t>
  </si>
  <si>
    <t>One Tree Hill College</t>
  </si>
  <si>
    <t>Onehunga High School</t>
  </si>
  <si>
    <t>Howick College</t>
  </si>
  <si>
    <t>Otahuhu College</t>
  </si>
  <si>
    <t>Mangere College</t>
  </si>
  <si>
    <t>Papatoetoe High School</t>
  </si>
  <si>
    <t>Aorere College</t>
  </si>
  <si>
    <t>Sir Edmund Hillary Collegiate Senior School</t>
  </si>
  <si>
    <t>Manurewa High School</t>
  </si>
  <si>
    <t>James Cook High School</t>
  </si>
  <si>
    <t>Papakura High School</t>
  </si>
  <si>
    <t>Rosehill College</t>
  </si>
  <si>
    <t>Pukekohe High School</t>
  </si>
  <si>
    <t>Waiuku College</t>
  </si>
  <si>
    <t>Tuakau College</t>
  </si>
  <si>
    <t>Onewhero Area School</t>
  </si>
  <si>
    <t>Coromandel Area School</t>
  </si>
  <si>
    <t>Mercury Bay Area School</t>
  </si>
  <si>
    <t>Thames High School</t>
  </si>
  <si>
    <t>Hauraki Plains College</t>
  </si>
  <si>
    <t>Paeroa College</t>
  </si>
  <si>
    <t>Waihi College</t>
  </si>
  <si>
    <t>Te Kauwhata College</t>
  </si>
  <si>
    <t>Te Aroha College</t>
  </si>
  <si>
    <t>Katikati College</t>
  </si>
  <si>
    <t>Mount Maunganui College</t>
  </si>
  <si>
    <t>Huntly College</t>
  </si>
  <si>
    <t>Ōtūmoetai College</t>
  </si>
  <si>
    <t>Tauranga Boys' College</t>
  </si>
  <si>
    <t>Tauranga Girls' College</t>
  </si>
  <si>
    <t>Te Puke High School</t>
  </si>
  <si>
    <t>Matamata College</t>
  </si>
  <si>
    <t>Raglan Area School</t>
  </si>
  <si>
    <t>Morrinsville College</t>
  </si>
  <si>
    <t>Ngaruawahia High School</t>
  </si>
  <si>
    <t>Fairfield College</t>
  </si>
  <si>
    <t>Hamilton Boys' High School</t>
  </si>
  <si>
    <t>Hamilton Girls' High School</t>
  </si>
  <si>
    <t>Flaxmere College</t>
  </si>
  <si>
    <t>Fraser High School</t>
  </si>
  <si>
    <t>Hillcrest High School</t>
  </si>
  <si>
    <t>Cambridge High School</t>
  </si>
  <si>
    <t>Trident High School</t>
  </si>
  <si>
    <t>Whakatane High School</t>
  </si>
  <si>
    <t>Rangitaiki College – Te Kura Tuarua o Rangitaiki</t>
  </si>
  <si>
    <t>Te Awamutu College</t>
  </si>
  <si>
    <t>Opotiki College</t>
  </si>
  <si>
    <t>Western Heights High School</t>
  </si>
  <si>
    <t>Rotorua Boys' High School</t>
  </si>
  <si>
    <t>Rotorua Girls' High School</t>
  </si>
  <si>
    <t>Rotorua Lakes High School</t>
  </si>
  <si>
    <t>Ōtorohanga College</t>
  </si>
  <si>
    <t>Tokoroa High School</t>
  </si>
  <si>
    <t>Forest View High School</t>
  </si>
  <si>
    <t>Te Kuiti High School</t>
  </si>
  <si>
    <t>Benneydale School</t>
  </si>
  <si>
    <t>Piopio College</t>
  </si>
  <si>
    <t>Reporoa College</t>
  </si>
  <si>
    <t>Tauhara College</t>
  </si>
  <si>
    <t>Taupo-nui-a-Tia College</t>
  </si>
  <si>
    <t>Taumarunui High School</t>
  </si>
  <si>
    <t>Waitara High School</t>
  </si>
  <si>
    <t>New Plymouth Boys' High School</t>
  </si>
  <si>
    <t>New Plymouth Girls' High School</t>
  </si>
  <si>
    <t>Spotswood College</t>
  </si>
  <si>
    <t>Ohura Valley Primary</t>
  </si>
  <si>
    <t>Inglewood High School</t>
  </si>
  <si>
    <t>Stratford High School</t>
  </si>
  <si>
    <t>Opunake High School</t>
  </si>
  <si>
    <t>Ruapehu College</t>
  </si>
  <si>
    <t>Patea Area School</t>
  </si>
  <si>
    <t>Whanganui City College</t>
  </si>
  <si>
    <t>Whanganui Girls' College</t>
  </si>
  <si>
    <t>Whanganui High School</t>
  </si>
  <si>
    <t>Rangitīkei College</t>
  </si>
  <si>
    <t>Feilding High School</t>
  </si>
  <si>
    <t>Awatapu College</t>
  </si>
  <si>
    <t>Freyberg High School</t>
  </si>
  <si>
    <t>Queen Elizabeth College</t>
  </si>
  <si>
    <t>Palmerston North Boys' High School</t>
  </si>
  <si>
    <t>Palmerston North Girls' High School</t>
  </si>
  <si>
    <t>Manawatū College</t>
  </si>
  <si>
    <t>Ngata Memorial College</t>
  </si>
  <si>
    <t>Lytton High School</t>
  </si>
  <si>
    <t>Gisborne Boys' High School</t>
  </si>
  <si>
    <t>Gisborne Girls' High School</t>
  </si>
  <si>
    <t>Tolaga Bay Area School</t>
  </si>
  <si>
    <t>Wairoa College</t>
  </si>
  <si>
    <t>Taradale High School</t>
  </si>
  <si>
    <t>Napier Boys' High School</t>
  </si>
  <si>
    <t>Napier Girls' High School</t>
  </si>
  <si>
    <t>Tamatea High School</t>
  </si>
  <si>
    <t>William Colenso College</t>
  </si>
  <si>
    <t>Te Wharekura o Ruatoki</t>
  </si>
  <si>
    <t>Havelock North High School</t>
  </si>
  <si>
    <t>Hastings Boys' High School</t>
  </si>
  <si>
    <t>Hastings Girls' High School – Ngā Rau Huia o Ākina</t>
  </si>
  <si>
    <t>Karamū High School</t>
  </si>
  <si>
    <t>Central Hawkes Bay College</t>
  </si>
  <si>
    <t>Dannevirke High School</t>
  </si>
  <si>
    <t>Tararua College</t>
  </si>
  <si>
    <t>Horowhenua College</t>
  </si>
  <si>
    <t>Waiopehu College</t>
  </si>
  <si>
    <t>Otaki College</t>
  </si>
  <si>
    <t>Wairarapa College</t>
  </si>
  <si>
    <t>Mākoura College</t>
  </si>
  <si>
    <t>Kāpiti College</t>
  </si>
  <si>
    <t>Paraparaumu College</t>
  </si>
  <si>
    <t>Kuranui College</t>
  </si>
  <si>
    <t>Upper Hutt College</t>
  </si>
  <si>
    <t>Heretaunga College</t>
  </si>
  <si>
    <t>Aotea College</t>
  </si>
  <si>
    <t>Mana College</t>
  </si>
  <si>
    <t>Porirua College</t>
  </si>
  <si>
    <t>Tawa College</t>
  </si>
  <si>
    <t>Taita College</t>
  </si>
  <si>
    <t>Naenae College</t>
  </si>
  <si>
    <t>Hutt Valley High School</t>
  </si>
  <si>
    <t>Newlands College</t>
  </si>
  <si>
    <t>Onslow College</t>
  </si>
  <si>
    <t>Wellington Girls' College</t>
  </si>
  <si>
    <t>Wellington High School and Com Ed Centre</t>
  </si>
  <si>
    <t>Wellington East Girls' College</t>
  </si>
  <si>
    <t>Wellington College</t>
  </si>
  <si>
    <t>Rongotai College</t>
  </si>
  <si>
    <t>TKKM o Hoani Waititi</t>
  </si>
  <si>
    <t>Te Kura Amorangi o Whakawatea</t>
  </si>
  <si>
    <t>Queen Charlotte College</t>
  </si>
  <si>
    <t>Marlborough Boys' College</t>
  </si>
  <si>
    <t>Marlborough Girls' College</t>
  </si>
  <si>
    <t>Collingwood Area School</t>
  </si>
  <si>
    <t>Rai Valley Area School</t>
  </si>
  <si>
    <t>Golden Bay High School</t>
  </si>
  <si>
    <t>Nayland College</t>
  </si>
  <si>
    <t>Nelson College</t>
  </si>
  <si>
    <t>Nelson College For Girls</t>
  </si>
  <si>
    <t>Waimea College</t>
  </si>
  <si>
    <t>Tapawera Area School</t>
  </si>
  <si>
    <t>Motueka High School</t>
  </si>
  <si>
    <t>Murchison Area School</t>
  </si>
  <si>
    <t>Karamea Area School</t>
  </si>
  <si>
    <t>Buller High School</t>
  </si>
  <si>
    <t>Greymouth High School</t>
  </si>
  <si>
    <t>Westland High School</t>
  </si>
  <si>
    <t>South Westland Area School</t>
  </si>
  <si>
    <t>Kaikōura High School</t>
  </si>
  <si>
    <t>Amuri Area School</t>
  </si>
  <si>
    <t>Cheviot Area School</t>
  </si>
  <si>
    <t>Oxford Area School</t>
  </si>
  <si>
    <t>Hurunui College</t>
  </si>
  <si>
    <t>Rangiora High School</t>
  </si>
  <si>
    <t>Kaiapoi High School</t>
  </si>
  <si>
    <t>Papanui High School</t>
  </si>
  <si>
    <t>Burnside High School</t>
  </si>
  <si>
    <t>Mairehau High School</t>
  </si>
  <si>
    <t>Shirley Boys' High School - Ngā Tama o Ōruapaeroa</t>
  </si>
  <si>
    <t>Avonside Girls' High School</t>
  </si>
  <si>
    <t>Christchurch Boys' High School</t>
  </si>
  <si>
    <t>Christchurch Girls' High School -Te Kura o Hine Waiora</t>
  </si>
  <si>
    <t>Mangakino School</t>
  </si>
  <si>
    <t>Riccarton High School</t>
  </si>
  <si>
    <t>Te Puna Wai o Waipapa - Hagley College</t>
  </si>
  <si>
    <t>Te Aratai College</t>
  </si>
  <si>
    <t>Hornby High School</t>
  </si>
  <si>
    <t>Hillmorton High School</t>
  </si>
  <si>
    <t>Cashmere High School</t>
  </si>
  <si>
    <t>Darfield High School</t>
  </si>
  <si>
    <t>Lincoln High School</t>
  </si>
  <si>
    <t>Mount Hutt College</t>
  </si>
  <si>
    <t>Ellesmere College</t>
  </si>
  <si>
    <t>Akaroa Area School</t>
  </si>
  <si>
    <t>Ashburton College</t>
  </si>
  <si>
    <t>Geraldine High School</t>
  </si>
  <si>
    <t>Mackenzie College</t>
  </si>
  <si>
    <t>Opihi College</t>
  </si>
  <si>
    <t>Mountainview High School</t>
  </si>
  <si>
    <t>Timaru Boys' High School</t>
  </si>
  <si>
    <t>Timaru Girls' High School</t>
  </si>
  <si>
    <t>Waimate High School</t>
  </si>
  <si>
    <t>Waitaki Valley School</t>
  </si>
  <si>
    <t>Waitaki Boys' High School</t>
  </si>
  <si>
    <t>Waitaki Girls' High School</t>
  </si>
  <si>
    <t>Maniototo Area School</t>
  </si>
  <si>
    <t>East Otago High School</t>
  </si>
  <si>
    <t>Dunstan High School</t>
  </si>
  <si>
    <t>Cromwell College</t>
  </si>
  <si>
    <t>Wakatipu High School</t>
  </si>
  <si>
    <t>Roxburgh Area School</t>
  </si>
  <si>
    <t>Logan Park High School</t>
  </si>
  <si>
    <t>Otago Boys' High School</t>
  </si>
  <si>
    <t>Otago Girls' High School</t>
  </si>
  <si>
    <t>Kaikorai Valley College</t>
  </si>
  <si>
    <t>Bayfield High School</t>
  </si>
  <si>
    <t>Kings High School (Dunedin)</t>
  </si>
  <si>
    <t>Queen's High School</t>
  </si>
  <si>
    <t>Lawrence Area School</t>
  </si>
  <si>
    <t>Blue Mountain College</t>
  </si>
  <si>
    <t>Tokomairiro High School</t>
  </si>
  <si>
    <t>South Otago High School</t>
  </si>
  <si>
    <t>The Catlins Area School</t>
  </si>
  <si>
    <t>Northern Southland College</t>
  </si>
  <si>
    <t>Takitimu Primary School</t>
  </si>
  <si>
    <t>Central Southland College</t>
  </si>
  <si>
    <t>Fiordland College</t>
  </si>
  <si>
    <t>Menzies College</t>
  </si>
  <si>
    <t>Waiau Area School</t>
  </si>
  <si>
    <t>Southland Boys' High School</t>
  </si>
  <si>
    <t>Southland Girls' High School</t>
  </si>
  <si>
    <t>Aparima College</t>
  </si>
  <si>
    <t>Whangamata Area School</t>
  </si>
  <si>
    <t>Southern Cross Campus</t>
  </si>
  <si>
    <t>TKK Motuhake o Tawhiuau</t>
  </si>
  <si>
    <t>Mana Tamariki</t>
  </si>
  <si>
    <t>Tongariro School</t>
  </si>
  <si>
    <t>Wainuiomata High School</t>
  </si>
  <si>
    <t>Taumata School</t>
  </si>
  <si>
    <t>Ngā Taiātea Wharekura</t>
  </si>
  <si>
    <t>Putāruru College</t>
  </si>
  <si>
    <t>Taieri College</t>
  </si>
  <si>
    <t>Reefton Area School</t>
  </si>
  <si>
    <t>Te Kura o Hirangi</t>
  </si>
  <si>
    <t>Te Aho o Te Kura Pounamu</t>
  </si>
  <si>
    <t>Kimi Ora School</t>
  </si>
  <si>
    <t>Kingslea School</t>
  </si>
  <si>
    <t>Halswell Residential College</t>
  </si>
  <si>
    <t>Salisbury School (Nelson)</t>
  </si>
  <si>
    <t>Twizel Area School</t>
  </si>
  <si>
    <t>Waiheke High School</t>
  </si>
  <si>
    <t>Mt Aspiring College</t>
  </si>
  <si>
    <t>Te Kura Toitu o Te Whaiti-nui-a-Toi</t>
  </si>
  <si>
    <t>Aurora College</t>
  </si>
  <si>
    <t>Taihape Area School</t>
  </si>
  <si>
    <t>Te Waha O Rerekohu Area School</t>
  </si>
  <si>
    <t>Coastal Taranaki School</t>
  </si>
  <si>
    <t>James Hargest College</t>
  </si>
  <si>
    <t>Mission Heights Junior College</t>
  </si>
  <si>
    <t>Tangaroa College Teen Parent Unit</t>
  </si>
  <si>
    <t>TKKM o Te Kura Kokiri</t>
  </si>
  <si>
    <t>Te Kura o Te Wainui-ā-Rua</t>
  </si>
  <si>
    <t>Albany Senior High School</t>
  </si>
  <si>
    <t>Ormiston Senior College</t>
  </si>
  <si>
    <t>Stonefields School</t>
  </si>
  <si>
    <t>Maraekakaho School</t>
  </si>
  <si>
    <t>Te Wharekura o Te Kaokaoroa o Patetere</t>
  </si>
  <si>
    <t>Mission Heights Primary School</t>
  </si>
  <si>
    <t>Te Matauru Primary</t>
  </si>
  <si>
    <t>Te Totara Primary School</t>
  </si>
  <si>
    <t>Knights Stream School- Mingimingi Hautoa</t>
  </si>
  <si>
    <t>West Rolleston Primary School</t>
  </si>
  <si>
    <t>Ararira Springs Primary- Te Puna o Ararira</t>
  </si>
  <si>
    <t>Shotover Primary School</t>
  </si>
  <si>
    <t>Hingaia Peninsula School</t>
  </si>
  <si>
    <t>Te Kura o Nga Ruahine Rangi</t>
  </si>
  <si>
    <t>Te Uho O Te Nikau Primary School</t>
  </si>
  <si>
    <t>Te Kura Rau Iti</t>
  </si>
  <si>
    <t>Kauri Flats School</t>
  </si>
  <si>
    <t>TKKM o Ngaringaomatariki</t>
  </si>
  <si>
    <t>Kumeroa School</t>
  </si>
  <si>
    <t>Big Rock Primary School</t>
  </si>
  <si>
    <t>Henderson - Teen Parent Unit - He Wero o nga Wahine</t>
  </si>
  <si>
    <t>Amesbury School</t>
  </si>
  <si>
    <t>Rototuna Senior High School</t>
  </si>
  <si>
    <t>Murihiku Young Parents' Learning Centre</t>
  </si>
  <si>
    <t>Te Karaka Area School</t>
  </si>
  <si>
    <t>Tamaoho School</t>
  </si>
  <si>
    <t>TKKM o Tuia te Matangi</t>
  </si>
  <si>
    <t>Te Kura Māori o Ngā Tapuwae</t>
  </si>
  <si>
    <t>Kia Aroha Campus</t>
  </si>
  <si>
    <t>Tai Wananga</t>
  </si>
  <si>
    <t>Pa Harakeke Teen Parent Unit</t>
  </si>
  <si>
    <t>Te Wharekura o Nga Purapura o Te Aroha</t>
  </si>
  <si>
    <t>Bathgate Park School</t>
  </si>
  <si>
    <t>Carisbrook School</t>
  </si>
  <si>
    <t>Te Whata Tau o Putauaki</t>
  </si>
  <si>
    <t>Rolleston College</t>
  </si>
  <si>
    <t>Kawerau Putauaki School</t>
  </si>
  <si>
    <t>Murupara Area School</t>
  </si>
  <si>
    <t>Kahurangi School</t>
  </si>
  <si>
    <t>Tarawera High School</t>
  </si>
  <si>
    <t>Nelson Teen Parent Unit</t>
  </si>
  <si>
    <t>Levin Teen Parent Unit</t>
  </si>
  <si>
    <t>Ao Tawhiti Unlimited Discovery</t>
  </si>
  <si>
    <t>Te Waka Unua School</t>
  </si>
  <si>
    <t>Waitākiri Primary School</t>
  </si>
  <si>
    <t>Lyttelton Primary School</t>
  </si>
  <si>
    <t>Ormiston Primary School</t>
  </si>
  <si>
    <t>Rāwhiti School</t>
  </si>
  <si>
    <t>Haeata Community Campus</t>
  </si>
  <si>
    <t>Te Tipu Whenua o Pa Harakeke</t>
  </si>
  <si>
    <t>Te Pā o Rākaihautū</t>
  </si>
  <si>
    <t>Rototuna Junior High School</t>
  </si>
  <si>
    <t>Ormiston Junior College</t>
  </si>
  <si>
    <t>Te Rōhutu Whio</t>
  </si>
  <si>
    <t>Whakatane Teen Parent Unit</t>
  </si>
  <si>
    <t>Te Kura Kaupapa Maori o Te Orini ki Ngati Awa</t>
  </si>
  <si>
    <t>Te Manawa ō Pāpāmoa School</t>
  </si>
  <si>
    <t>Scott Point School</t>
  </si>
  <si>
    <t>Northland College Teen Parent Unit</t>
  </si>
  <si>
    <t>Porangahau School</t>
  </si>
  <si>
    <t>Te Kura Kaupapa Maori o Horouta Wananga</t>
  </si>
  <si>
    <t>Manukura</t>
  </si>
  <si>
    <t>Te Kura o Te Whānau-a-Apanui</t>
  </si>
  <si>
    <t>Te Kura Whakatipu o Kawarau</t>
  </si>
  <si>
    <t>Te Kura O Take Kārara</t>
  </si>
  <si>
    <t>Ngākōroa School</t>
  </si>
  <si>
    <t>Ahutoetoe School</t>
  </si>
  <si>
    <t>Nukumea Primary School - Te Kura Tuatahi O Nukumea</t>
  </si>
  <si>
    <t>Matua Ngaru School</t>
  </si>
  <si>
    <t>Te Ao Mārama School</t>
  </si>
  <si>
    <t>Central Auckland Specialist School</t>
  </si>
  <si>
    <t>Vanguard Military School</t>
  </si>
  <si>
    <t>Te Rangihakahaka Centre for Science and Technology</t>
  </si>
  <si>
    <t>Te Kōpuku High</t>
  </si>
  <si>
    <t>Te Aratika Academy</t>
  </si>
  <si>
    <t>Pacific Advance Secondary School</t>
  </si>
  <si>
    <t>South Auckland Middle School</t>
  </si>
  <si>
    <t>Middle School West Auckland</t>
  </si>
  <si>
    <t>Te Wharekura o Ngāti Rongomai</t>
  </si>
  <si>
    <t>Rise UP Academy</t>
  </si>
  <si>
    <t>Ko Taku Reo - Deaf Education New Zealand</t>
  </si>
  <si>
    <t>Te Kura ā Iwi o Pawarenga</t>
  </si>
  <si>
    <t>TKKM o Tūtūtarakihi</t>
  </si>
  <si>
    <t>Te Paepae o Aotea</t>
  </si>
  <si>
    <t>Te Rau Horopito</t>
  </si>
  <si>
    <t>Ahipara School</t>
  </si>
  <si>
    <t>Aranga School</t>
  </si>
  <si>
    <t>Arapohue School</t>
  </si>
  <si>
    <t>Awanui School</t>
  </si>
  <si>
    <t>Blomfield Special School and Resource Ctre</t>
  </si>
  <si>
    <t>Dargaville Intermediate</t>
  </si>
  <si>
    <t>Dargaville Primary School</t>
  </si>
  <si>
    <t>Glenbervie School</t>
  </si>
  <si>
    <t>Herekino School</t>
  </si>
  <si>
    <t>Hikurangi School</t>
  </si>
  <si>
    <t>Hora Hora School (Te Mai)</t>
  </si>
  <si>
    <t>Horeke School</t>
  </si>
  <si>
    <t>Hukerenui School Years 1-8</t>
  </si>
  <si>
    <t>Hurupaki School</t>
  </si>
  <si>
    <t>Kaeo School</t>
  </si>
  <si>
    <t>Kaihu Valley School</t>
  </si>
  <si>
    <t>Kaikohe East School</t>
  </si>
  <si>
    <t>Kaikohe Intermediate</t>
  </si>
  <si>
    <t>Kaikohe West School</t>
  </si>
  <si>
    <t>Kaingaroa School (Kaitaia)</t>
  </si>
  <si>
    <t>Kaitaia Intermediate</t>
  </si>
  <si>
    <t>Kaitaia School</t>
  </si>
  <si>
    <t>Kaiwaka School</t>
  </si>
  <si>
    <t>Totara Grove School</t>
  </si>
  <si>
    <t>Te Kamo Intermediate School</t>
  </si>
  <si>
    <t>Te Kamo School</t>
  </si>
  <si>
    <t>Karetu School</t>
  </si>
  <si>
    <t>Kaurihohore School</t>
  </si>
  <si>
    <t>Kawakawa Primary School</t>
  </si>
  <si>
    <t>Kerikeri Primary School</t>
  </si>
  <si>
    <t>Kohukohu School</t>
  </si>
  <si>
    <t>Kokopu School</t>
  </si>
  <si>
    <t>Mangamuka School</t>
  </si>
  <si>
    <t>Mangawhai Beach School</t>
  </si>
  <si>
    <t>Mangonui School</t>
  </si>
  <si>
    <t>Matakohe School</t>
  </si>
  <si>
    <t>Matarau School</t>
  </si>
  <si>
    <t>Matauri Bay School</t>
  </si>
  <si>
    <t>Te Kura o Mātihetihe</t>
  </si>
  <si>
    <t>Maungakaramea School</t>
  </si>
  <si>
    <t>Maungatapere School</t>
  </si>
  <si>
    <t>Maungaturoto School</t>
  </si>
  <si>
    <t>Maunu School</t>
  </si>
  <si>
    <t>Morningside School</t>
  </si>
  <si>
    <t>Motatau School</t>
  </si>
  <si>
    <t>Ngataki School</t>
  </si>
  <si>
    <t>Ngunguru School</t>
  </si>
  <si>
    <t>Ohaeawai School</t>
  </si>
  <si>
    <t>Okaihau Primary School</t>
  </si>
  <si>
    <t>Te Kura o Ōmanaia</t>
  </si>
  <si>
    <t>One Tree Point School</t>
  </si>
  <si>
    <t>Onerahi School</t>
  </si>
  <si>
    <t>Opua School</t>
  </si>
  <si>
    <t>Oromahoe School</t>
  </si>
  <si>
    <t>Oruaiti School</t>
  </si>
  <si>
    <t>Otaika Valley School</t>
  </si>
  <si>
    <t>Te Kura o Otangarei</t>
  </si>
  <si>
    <t>Oturu School</t>
  </si>
  <si>
    <t>Paihia School</t>
  </si>
  <si>
    <t>Pakaraka School</t>
  </si>
  <si>
    <t>Pakiri School</t>
  </si>
  <si>
    <t>Pakotai School</t>
  </si>
  <si>
    <t>Pamapuria School</t>
  </si>
  <si>
    <t>Paparoa School</t>
  </si>
  <si>
    <t>Paparore School</t>
  </si>
  <si>
    <t>Parua Bay School</t>
  </si>
  <si>
    <t>Peria School</t>
  </si>
  <si>
    <t>Poroti School</t>
  </si>
  <si>
    <t>Portland School Te Kura o Tikorangi</t>
  </si>
  <si>
    <t>Pouto School</t>
  </si>
  <si>
    <t>Pukenui School (Kaitaia)</t>
  </si>
  <si>
    <t>Pukepoto School</t>
  </si>
  <si>
    <t>Purua School</t>
  </si>
  <si>
    <t>Raurimu Avenue School</t>
  </si>
  <si>
    <t>Rawene School</t>
  </si>
  <si>
    <t>Ruakākā School</t>
  </si>
  <si>
    <t>Ruawai Primary School</t>
  </si>
  <si>
    <t>Russell School (Bay Of Islands)</t>
  </si>
  <si>
    <t>Selwyn Park School</t>
  </si>
  <si>
    <t>Tangiteroria School</t>
  </si>
  <si>
    <t>Tangowahine School</t>
  </si>
  <si>
    <t>Tapora School</t>
  </si>
  <si>
    <t>Tauhoa School</t>
  </si>
  <si>
    <t>Te Hapua School</t>
  </si>
  <si>
    <t>Te Horo School (Whangarei)</t>
  </si>
  <si>
    <t>Te Kopuru School</t>
  </si>
  <si>
    <t>Te Takarangi</t>
  </si>
  <si>
    <t>Tikipunga Primary School</t>
  </si>
  <si>
    <t>Tinopai School</t>
  </si>
  <si>
    <t>Tomarata School</t>
  </si>
  <si>
    <t>Totara North School</t>
  </si>
  <si>
    <t>Umawera School</t>
  </si>
  <si>
    <t>Waihārara School</t>
  </si>
  <si>
    <t>Waima School</t>
  </si>
  <si>
    <t>Waiotira School</t>
  </si>
  <si>
    <t>Waipu School</t>
  </si>
  <si>
    <t>Wellsford School</t>
  </si>
  <si>
    <t>Whananaki School</t>
  </si>
  <si>
    <t>Whangarei Heads School</t>
  </si>
  <si>
    <t>Whangarei Intermediate</t>
  </si>
  <si>
    <t>Whangarei School</t>
  </si>
  <si>
    <t>Whau Valley School</t>
  </si>
  <si>
    <t>TKKM o Takapau</t>
  </si>
  <si>
    <t>TKKM o Nga Mokopuna</t>
  </si>
  <si>
    <t>Te Rangi Aniwaniwa</t>
  </si>
  <si>
    <t>TKKM o Te Puaha o Waikato</t>
  </si>
  <si>
    <t>TKKM o Te Koutu</t>
  </si>
  <si>
    <t>TKKM o Te Rawhiti Roa</t>
  </si>
  <si>
    <t>Everglade School</t>
  </si>
  <si>
    <t>TKKM o Ruamata</t>
  </si>
  <si>
    <t>Wanaka Primary School</t>
  </si>
  <si>
    <t>Te Huruhi School</t>
  </si>
  <si>
    <t>Red Beach School</t>
  </si>
  <si>
    <t>Adventure School</t>
  </si>
  <si>
    <t>Ahuroa School</t>
  </si>
  <si>
    <t>Aka Aka School</t>
  </si>
  <si>
    <t>Albany School</t>
  </si>
  <si>
    <t>Alfriston School</t>
  </si>
  <si>
    <t>Anchorage Park School</t>
  </si>
  <si>
    <t>Arahoe School</t>
  </si>
  <si>
    <t>Ararimu School</t>
  </si>
  <si>
    <t>Ardmore School</t>
  </si>
  <si>
    <t>Arohanui Special School</t>
  </si>
  <si>
    <t>Northern Health School</t>
  </si>
  <si>
    <t>Auckland Normal Intermediate</t>
  </si>
  <si>
    <t>Avondale Intermediate</t>
  </si>
  <si>
    <t>Avondale Primary School (Auckland)</t>
  </si>
  <si>
    <t>Awhitu District School</t>
  </si>
  <si>
    <t>Sir Douglas Bader Intermediate School</t>
  </si>
  <si>
    <t>Bailey Road School</t>
  </si>
  <si>
    <t>Sir Edmund Hillary Collegiate Middle School</t>
  </si>
  <si>
    <t>Bairds Mainfreight Primary School</t>
  </si>
  <si>
    <t>Balmoral School (Auckland)</t>
  </si>
  <si>
    <t>Bayfield School</t>
  </si>
  <si>
    <t>Bayswater School</t>
  </si>
  <si>
    <t>Bayview School</t>
  </si>
  <si>
    <t>Beach Haven School</t>
  </si>
  <si>
    <t>Beachlands School</t>
  </si>
  <si>
    <t>Belmont Intermediate</t>
  </si>
  <si>
    <t>Belmont School (Auckland)</t>
  </si>
  <si>
    <t>Birdwood School</t>
  </si>
  <si>
    <t>Birkdale Intermediate</t>
  </si>
  <si>
    <t>Birkdale North School</t>
  </si>
  <si>
    <t>Birkdale Primary School</t>
  </si>
  <si>
    <t>Birkenhead School</t>
  </si>
  <si>
    <t>Blockhouse Bay Intermediate</t>
  </si>
  <si>
    <t>Blockhouse Bay School</t>
  </si>
  <si>
    <t>Bombay School</t>
  </si>
  <si>
    <t>Botany Downs School</t>
  </si>
  <si>
    <t>Brookby School</t>
  </si>
  <si>
    <t>Browns Bay School</t>
  </si>
  <si>
    <t>Bruce McLaren Intermediate</t>
  </si>
  <si>
    <t>Buckland School</t>
  </si>
  <si>
    <t>Bucklands Beach Intermediate</t>
  </si>
  <si>
    <t>Bucklands Beach Primary School</t>
  </si>
  <si>
    <t>Campbells Bay School</t>
  </si>
  <si>
    <t>Chaucer School</t>
  </si>
  <si>
    <t>Chelsea School</t>
  </si>
  <si>
    <t>Churchill Park School</t>
  </si>
  <si>
    <t>Clayton Park School</t>
  </si>
  <si>
    <t>Clendon Park School</t>
  </si>
  <si>
    <t>Clevedon School</t>
  </si>
  <si>
    <t>Sir Edmund Hillary Collegiate Junior School</t>
  </si>
  <si>
    <t>Coatesville School</t>
  </si>
  <si>
    <t>Cockle Bay School</t>
  </si>
  <si>
    <t>Colwill School Massey</t>
  </si>
  <si>
    <t>Conifer Grove School</t>
  </si>
  <si>
    <t>Cornwall Park District School</t>
  </si>
  <si>
    <t>Cosgrove School</t>
  </si>
  <si>
    <t>Dairy Flat School</t>
  </si>
  <si>
    <t>Dawson School</t>
  </si>
  <si>
    <t>Devonport Primary School</t>
  </si>
  <si>
    <t>Dominion Road School</t>
  </si>
  <si>
    <t>Don Buck School</t>
  </si>
  <si>
    <t>Drury School</t>
  </si>
  <si>
    <t>East Tamaki School</t>
  </si>
  <si>
    <t>Edendale School (Auckland)</t>
  </si>
  <si>
    <t>Edmonton School</t>
  </si>
  <si>
    <t>Edmund Hillary School</t>
  </si>
  <si>
    <t>Ellerslie School</t>
  </si>
  <si>
    <t>Elm Park School</t>
  </si>
  <si>
    <t>Epsom Normal School</t>
  </si>
  <si>
    <t>Fairburn School</t>
  </si>
  <si>
    <t>Farm Cove Intermediate</t>
  </si>
  <si>
    <t>Favona School</t>
  </si>
  <si>
    <t>Ferguson Intermediate (Otara)</t>
  </si>
  <si>
    <t>Finlayson Park School</t>
  </si>
  <si>
    <t>Flanshaw Road School</t>
  </si>
  <si>
    <t>Flat Bush School</t>
  </si>
  <si>
    <t>Forrest Hill School</t>
  </si>
  <si>
    <t>Freemans Bay School</t>
  </si>
  <si>
    <t>Freyberg Community School</t>
  </si>
  <si>
    <t>Fruitvale Road School</t>
  </si>
  <si>
    <t>Gladstone School (Auckland)</t>
  </si>
  <si>
    <t>Glamorgan School</t>
  </si>
  <si>
    <t>Glen Eden Intermediate</t>
  </si>
  <si>
    <t>Glen Eden School</t>
  </si>
  <si>
    <t>Glen Innes School</t>
  </si>
  <si>
    <t>Glen Taylor School</t>
  </si>
  <si>
    <t>Glenavon School</t>
  </si>
  <si>
    <t>Glenbrae Primary School</t>
  </si>
  <si>
    <t>Glenbrook School</t>
  </si>
  <si>
    <t>Glendene School</t>
  </si>
  <si>
    <t>Glendowie School</t>
  </si>
  <si>
    <t>Glenfield Intermediate</t>
  </si>
  <si>
    <t>Glenfield Primary School</t>
  </si>
  <si>
    <t>Green Bay Primary School</t>
  </si>
  <si>
    <t>Greenhithe School</t>
  </si>
  <si>
    <t>Greenmeadows Intermediate</t>
  </si>
  <si>
    <t>Grey Lynn School</t>
  </si>
  <si>
    <t>Halsey Drive School</t>
  </si>
  <si>
    <t>Harrisville School</t>
  </si>
  <si>
    <t>Hauraki School</t>
  </si>
  <si>
    <t>Hay Park School</t>
  </si>
  <si>
    <t>Helensville School</t>
  </si>
  <si>
    <t>Henderson Intermediate</t>
  </si>
  <si>
    <t>Henderson North School</t>
  </si>
  <si>
    <t>Henderson School</t>
  </si>
  <si>
    <t>Henderson South School</t>
  </si>
  <si>
    <t>Henderson Valley School</t>
  </si>
  <si>
    <t>Hillpark School</t>
  </si>
  <si>
    <t>Hillsborough School</t>
  </si>
  <si>
    <t>Hobsonville School</t>
  </si>
  <si>
    <t>Homai School</t>
  </si>
  <si>
    <t>Howick Intermediate</t>
  </si>
  <si>
    <t>Howick Primary School</t>
  </si>
  <si>
    <t>Huapai District School</t>
  </si>
  <si>
    <t>Hunua School</t>
  </si>
  <si>
    <t>Jean Batten School</t>
  </si>
  <si>
    <t>Kaiaua School</t>
  </si>
  <si>
    <t>Kaipara Flats School</t>
  </si>
  <si>
    <t>Karaka School</t>
  </si>
  <si>
    <t>Kaukapakapa School</t>
  </si>
  <si>
    <t>Kauri Park School</t>
  </si>
  <si>
    <t>Kaurilands School</t>
  </si>
  <si>
    <t>Kedgley Intermediate</t>
  </si>
  <si>
    <t>Kelston Intermediate</t>
  </si>
  <si>
    <t>Kelston School</t>
  </si>
  <si>
    <t>Kelvin Road School</t>
  </si>
  <si>
    <t>Moanaroa School</t>
  </si>
  <si>
    <t>Kohimarama School</t>
  </si>
  <si>
    <t>Konini School (Auckland)</t>
  </si>
  <si>
    <t>Koru School</t>
  </si>
  <si>
    <t>Kowhai Intermediate</t>
  </si>
  <si>
    <t>Laingholm School</t>
  </si>
  <si>
    <t>Leabank School</t>
  </si>
  <si>
    <t>Leigh School</t>
  </si>
  <si>
    <t>Lincoln Heights School</t>
  </si>
  <si>
    <t>Long Bay School</t>
  </si>
  <si>
    <t>Mairangi Bay School</t>
  </si>
  <si>
    <t>Mangatangi School</t>
  </si>
  <si>
    <t>Mangatawhiri School</t>
  </si>
  <si>
    <t>Maangere Bridge School</t>
  </si>
  <si>
    <t>Mangere Central School</t>
  </si>
  <si>
    <t>Māngere East School</t>
  </si>
  <si>
    <t>Manuka Primary School</t>
  </si>
  <si>
    <t>Royal Oak Intermediate School</t>
  </si>
  <si>
    <t>Manurewa East School</t>
  </si>
  <si>
    <t>Manurewa Intermediate</t>
  </si>
  <si>
    <t>Manurewa Central School</t>
  </si>
  <si>
    <t>Manurewa South School</t>
  </si>
  <si>
    <t>Manurewa West School</t>
  </si>
  <si>
    <t>Maraetai Beach School</t>
  </si>
  <si>
    <t>Maramarua School</t>
  </si>
  <si>
    <t>Marlborough School</t>
  </si>
  <si>
    <t>Marshall Laing School</t>
  </si>
  <si>
    <t>Massey Primary School</t>
  </si>
  <si>
    <t>Matakana School</t>
  </si>
  <si>
    <t>Matipo Road School</t>
  </si>
  <si>
    <t>Mauku School</t>
  </si>
  <si>
    <t>Maungawhau School</t>
  </si>
  <si>
    <t>May Road School</t>
  </si>
  <si>
    <t>Mayfield School (Auckland)</t>
  </si>
  <si>
    <t>Meadowbank School</t>
  </si>
  <si>
    <t>Mellons Bay School</t>
  </si>
  <si>
    <t>Te Paina School</t>
  </si>
  <si>
    <t>Meremere School</t>
  </si>
  <si>
    <t>Milford School (Auckland)</t>
  </si>
  <si>
    <t>Mt Eden Normal School</t>
  </si>
  <si>
    <t>Mt Richmond School</t>
  </si>
  <si>
    <t>Mountain View School</t>
  </si>
  <si>
    <t>Mt Albert School</t>
  </si>
  <si>
    <t>Mt Roskill Intermediate</t>
  </si>
  <si>
    <t>Mt Roskill Primary School</t>
  </si>
  <si>
    <t>Mulberry Grove School</t>
  </si>
  <si>
    <t>Murrays Bay Intermediate</t>
  </si>
  <si>
    <t>Murrays Bay School</t>
  </si>
  <si>
    <t>Macleans Primary School</t>
  </si>
  <si>
    <t>New Lynn School</t>
  </si>
  <si>
    <t>New Windsor School</t>
  </si>
  <si>
    <t>Newmarket School</t>
  </si>
  <si>
    <t>Newton Central School</t>
  </si>
  <si>
    <t>Nga Iwi School</t>
  </si>
  <si>
    <t>Northcote Intermediate</t>
  </si>
  <si>
    <t>Northcote School (Auckland)</t>
  </si>
  <si>
    <t>Northcross Intermediate</t>
  </si>
  <si>
    <t>Oaklynn Special School</t>
  </si>
  <si>
    <t>Okiwi School</t>
  </si>
  <si>
    <t>Onehunga Primary School</t>
  </si>
  <si>
    <t>Onepoto School</t>
  </si>
  <si>
    <t>Opaheke School</t>
  </si>
  <si>
    <t>Orakei School</t>
  </si>
  <si>
    <t>Oranga School</t>
  </si>
  <si>
    <t>Oratia School</t>
  </si>
  <si>
    <t>Orere School</t>
  </si>
  <si>
    <t>Orewa Beach School</t>
  </si>
  <si>
    <t>Orewa Primary School</t>
  </si>
  <si>
    <t>Otahuhu Intermediate</t>
  </si>
  <si>
    <t>Otahuhu School</t>
  </si>
  <si>
    <t>Otaua School</t>
  </si>
  <si>
    <t>Owairaka District School</t>
  </si>
  <si>
    <t>Owairoa Primary School</t>
  </si>
  <si>
    <t>Paerata School</t>
  </si>
  <si>
    <t>Pakuranga Heights School</t>
  </si>
  <si>
    <t>Pakuranga Intermediate</t>
  </si>
  <si>
    <t>Panama Road School</t>
  </si>
  <si>
    <t>Panmure Bridge School</t>
  </si>
  <si>
    <t>Panmure District School</t>
  </si>
  <si>
    <t>Papakura Central School</t>
  </si>
  <si>
    <t>Papakura Intermediate</t>
  </si>
  <si>
    <t>Papakura Normal School</t>
  </si>
  <si>
    <t>Kereru Park Campus</t>
  </si>
  <si>
    <t>Paparimu School</t>
  </si>
  <si>
    <t>Papatoetoe Central School</t>
  </si>
  <si>
    <t>Papatoetoe East School</t>
  </si>
  <si>
    <t>Papatoetoe Intermediate</t>
  </si>
  <si>
    <t>Papatoetoe North School</t>
  </si>
  <si>
    <t>Papatoetoe South School</t>
  </si>
  <si>
    <t>Papatoetoe West School</t>
  </si>
  <si>
    <t>Parakai School</t>
  </si>
  <si>
    <t>Ridgeview School</t>
  </si>
  <si>
    <t>Mangapikopiko School</t>
  </si>
  <si>
    <t>Parkside School</t>
  </si>
  <si>
    <t>Parnell School</t>
  </si>
  <si>
    <t>Pasadena Intermediate</t>
  </si>
  <si>
    <t>Patumāhoe Primary School</t>
  </si>
  <si>
    <t>Pigeon Mountain School</t>
  </si>
  <si>
    <t>Point Chevalier School Rangi-mata-rau</t>
  </si>
  <si>
    <t>Pt England School</t>
  </si>
  <si>
    <t>Pokeno School</t>
  </si>
  <si>
    <t>Pomaria Road School</t>
  </si>
  <si>
    <t>Ponsonby Intermediate</t>
  </si>
  <si>
    <t>Ponsonby Primary School</t>
  </si>
  <si>
    <t>Prospect School</t>
  </si>
  <si>
    <t>Puhinui School</t>
  </si>
  <si>
    <t>Pukekawa School</t>
  </si>
  <si>
    <t>Pukekohe East School</t>
  </si>
  <si>
    <t>Pukekohe Hill School</t>
  </si>
  <si>
    <t>Pukekohe Intermediate</t>
  </si>
  <si>
    <t>Pukekohe North School</t>
  </si>
  <si>
    <t>Pukeoware School</t>
  </si>
  <si>
    <t>Puni School</t>
  </si>
  <si>
    <t>Ramarama School</t>
  </si>
  <si>
    <t>Rangeview Intermediate</t>
  </si>
  <si>
    <t>Rānui Primary School</t>
  </si>
  <si>
    <t>Redhill School</t>
  </si>
  <si>
    <t>Redoubt North School</t>
  </si>
  <si>
    <t>Remuera Intermediate</t>
  </si>
  <si>
    <t>Remuera School</t>
  </si>
  <si>
    <t>Richmond Road School</t>
  </si>
  <si>
    <t>Riverhead School</t>
  </si>
  <si>
    <t>Riverhills School</t>
  </si>
  <si>
    <t>Riverina School</t>
  </si>
  <si>
    <t>Robertson Road School</t>
  </si>
  <si>
    <t>Rongomai School</t>
  </si>
  <si>
    <t>Roscommon School</t>
  </si>
  <si>
    <t>Te Kura o Pātiki Rosebank School</t>
  </si>
  <si>
    <t>Rosehill School</t>
  </si>
  <si>
    <t>Rosehill Intermediate</t>
  </si>
  <si>
    <t>Rowandale School</t>
  </si>
  <si>
    <t>Royal Oak School</t>
  </si>
  <si>
    <t>Royal Road School</t>
  </si>
  <si>
    <t>Ruapotaka School</t>
  </si>
  <si>
    <t>Rutherford School</t>
  </si>
  <si>
    <t>Sandspit Road School</t>
  </si>
  <si>
    <t>Shelly Park School</t>
  </si>
  <si>
    <t>Sherwood School (Auckland)</t>
  </si>
  <si>
    <t>Silverdale School</t>
  </si>
  <si>
    <t>Sir Keith Park School</t>
  </si>
  <si>
    <t>Sommerville School</t>
  </si>
  <si>
    <t>St Heliers School</t>
  </si>
  <si>
    <t>St Leonards Road School</t>
  </si>
  <si>
    <t>St Thomas School (Auckland)</t>
  </si>
  <si>
    <t>Stanhope Road School</t>
  </si>
  <si>
    <t>Stanley Bay School</t>
  </si>
  <si>
    <t>Stanmore Bay School</t>
  </si>
  <si>
    <t>Sunnyhills School</t>
  </si>
  <si>
    <t>Sunnybrae Normal School</t>
  </si>
  <si>
    <t>Sunnynook School</t>
  </si>
  <si>
    <t>Sunnyvale School</t>
  </si>
  <si>
    <t>Sutton Park School</t>
  </si>
  <si>
    <t>Swanson School</t>
  </si>
  <si>
    <t>Sylvia Park School</t>
  </si>
  <si>
    <t>Takanini School</t>
  </si>
  <si>
    <t>Takapuna Normal Intermediate</t>
  </si>
  <si>
    <t>Takapuna School</t>
  </si>
  <si>
    <t>Tāmaki School</t>
  </si>
  <si>
    <t>Target Road School</t>
  </si>
  <si>
    <t>Taupaki School</t>
  </si>
  <si>
    <t>Te Atatu Intermediate</t>
  </si>
  <si>
    <t>Peninsula Primary School</t>
  </si>
  <si>
    <t>Te Hihi School</t>
  </si>
  <si>
    <t>Te Kohanga School</t>
  </si>
  <si>
    <t>Te Papapa School</t>
  </si>
  <si>
    <t>Three Kings School</t>
  </si>
  <si>
    <t>Tirimoana School</t>
  </si>
  <si>
    <t>Titirangi School</t>
  </si>
  <si>
    <t>Torbay School</t>
  </si>
  <si>
    <t>Tuakau School</t>
  </si>
  <si>
    <t>Valley School</t>
  </si>
  <si>
    <t>Vauxhall School</t>
  </si>
  <si>
    <t>Verran Primary School</t>
  </si>
  <si>
    <t>Victoria Avenue School</t>
  </si>
  <si>
    <t>View Road School</t>
  </si>
  <si>
    <t>Viscount School</t>
  </si>
  <si>
    <t>Waiau Pa School</t>
  </si>
  <si>
    <t>Waikowhai Intermediate</t>
  </si>
  <si>
    <t>Waikowhai Primary School</t>
  </si>
  <si>
    <t>Waimauku School</t>
  </si>
  <si>
    <t>Wainui School</t>
  </si>
  <si>
    <t>Waioneke School</t>
  </si>
  <si>
    <t>Waipipi School</t>
  </si>
  <si>
    <t>Wairau Intermediate</t>
  </si>
  <si>
    <t>Wairau Valley Special School</t>
  </si>
  <si>
    <t>Waitakere School</t>
  </si>
  <si>
    <t>Waitoki School</t>
  </si>
  <si>
    <t>Waiuku Primary School</t>
  </si>
  <si>
    <t>Wakaaranga School</t>
  </si>
  <si>
    <t>Warkworth School</t>
  </si>
  <si>
    <t>Waterlea Public School</t>
  </si>
  <si>
    <t>Waterview School</t>
  </si>
  <si>
    <t>Wesley Intermediate</t>
  </si>
  <si>
    <t>Wesley Primary School</t>
  </si>
  <si>
    <t>West Harbour School</t>
  </si>
  <si>
    <t>Western Heights School (Auckland)</t>
  </si>
  <si>
    <t>Westmere School (Auckland)</t>
  </si>
  <si>
    <t>Waimahia Intermediate School</t>
  </si>
  <si>
    <t>Weymouth School</t>
  </si>
  <si>
    <t>Whangaparaoa School (Auckland)</t>
  </si>
  <si>
    <t>Whenuapai School</t>
  </si>
  <si>
    <t>Willow Park School</t>
  </si>
  <si>
    <t>Wilson School</t>
  </si>
  <si>
    <t>Windy Ridge School</t>
  </si>
  <si>
    <t>Wiri Central School</t>
  </si>
  <si>
    <t>Woodhill School</t>
  </si>
  <si>
    <t>Woodlands Park School</t>
  </si>
  <si>
    <t>Wymondley Road School</t>
  </si>
  <si>
    <t>Yendarra School</t>
  </si>
  <si>
    <t>Chapel Downs School</t>
  </si>
  <si>
    <t>TKKM o Te Raki Paewhenua</t>
  </si>
  <si>
    <t>TKKM o Toku Mapihi Maurea</t>
  </si>
  <si>
    <t>Marina View School</t>
  </si>
  <si>
    <t>Kaitoke School (Claris)</t>
  </si>
  <si>
    <t>Riverview School</t>
  </si>
  <si>
    <t>TKKM o Ngati Kahungunu o Te Wairoa</t>
  </si>
  <si>
    <t>TKKM o Ngati Rangi</t>
  </si>
  <si>
    <t>TKKM o Te Whanau Tahi</t>
  </si>
  <si>
    <t>Ascot Community School</t>
  </si>
  <si>
    <t>Central Regional Health School</t>
  </si>
  <si>
    <t>Southern Health School</t>
  </si>
  <si>
    <t>Te Kura Māori o Porirua</t>
  </si>
  <si>
    <t>Te Kura o Tōrere</t>
  </si>
  <si>
    <t>Wainuiomata Intermediate</t>
  </si>
  <si>
    <t>Konini Primary School (Wainuiomata)</t>
  </si>
  <si>
    <t>Manaia View School</t>
  </si>
  <si>
    <t>Drummond Primary School</t>
  </si>
  <si>
    <t>TKKM o Wairarapa</t>
  </si>
  <si>
    <t>Silverstream (South) Primary School</t>
  </si>
  <si>
    <t>Putāruru Primary School</t>
  </si>
  <si>
    <t>Lakeview School</t>
  </si>
  <si>
    <t>Masterton Primary School</t>
  </si>
  <si>
    <t>Douglas Park School</t>
  </si>
  <si>
    <t>Huia Range School</t>
  </si>
  <si>
    <t>Te Kura o Waikare</t>
  </si>
  <si>
    <t>He Puna Ruku Mātauranga o Whangaruru</t>
  </si>
  <si>
    <t>Wairoa Primary School</t>
  </si>
  <si>
    <t>Tiaho Primary School</t>
  </si>
  <si>
    <t>Te Ara Whanui Kura Kaupapa Māori o ngā Kōhanga Reo o Te Awa Kairangi</t>
  </si>
  <si>
    <t>TKKM o Nga Uri A Maui</t>
  </si>
  <si>
    <t>TKKM o Te Waiu o Ngati Porou</t>
  </si>
  <si>
    <t>TKKM o Te Wananga Whare Tapere o Takitimu</t>
  </si>
  <si>
    <t>Ruakituri School</t>
  </si>
  <si>
    <t>Te Mahia School</t>
  </si>
  <si>
    <t>Mohaka School</t>
  </si>
  <si>
    <t>Te Kura o Waikaremoana</t>
  </si>
  <si>
    <t>Rahotu School</t>
  </si>
  <si>
    <t>Aberdeen School</t>
  </si>
  <si>
    <t>Allandale School</t>
  </si>
  <si>
    <t>Amisfield School</t>
  </si>
  <si>
    <t>Aorangi School (Rotorua)</t>
  </si>
  <si>
    <t>Apanui School</t>
  </si>
  <si>
    <t>Arataki School</t>
  </si>
  <si>
    <t>Āria School</t>
  </si>
  <si>
    <t>Arohena School</t>
  </si>
  <si>
    <t>Ashbrook School</t>
  </si>
  <si>
    <t>Awakeri School</t>
  </si>
  <si>
    <t>Bankwood School</t>
  </si>
  <si>
    <t>Bellevue School (Tauranga)</t>
  </si>
  <si>
    <t>Berkley Normal Middle School</t>
  </si>
  <si>
    <t>TKKM o Bernard Fergusson</t>
  </si>
  <si>
    <t>Bethlehem School</t>
  </si>
  <si>
    <t>Broadlands School</t>
  </si>
  <si>
    <t>Te Kura o Manunui</t>
  </si>
  <si>
    <t>Cambridge East School</t>
  </si>
  <si>
    <t>Cambridge Middle School</t>
  </si>
  <si>
    <t>Cambridge School</t>
  </si>
  <si>
    <t>Cargill School</t>
  </si>
  <si>
    <t>Centennial Park School</t>
  </si>
  <si>
    <t>Colville School</t>
  </si>
  <si>
    <t>Coroglen School</t>
  </si>
  <si>
    <t>David Henry School</t>
  </si>
  <si>
    <t>David Street School</t>
  </si>
  <si>
    <t>Deanwell School</t>
  </si>
  <si>
    <t>Edgecumbe School</t>
  </si>
  <si>
    <t>Elstow-Waihou Combined School</t>
  </si>
  <si>
    <t>Fairfield Intermediate</t>
  </si>
  <si>
    <t>Fairfield Primary School</t>
  </si>
  <si>
    <t>Fairhaven School</t>
  </si>
  <si>
    <t>Te Wharekura o Kirikiriroa</t>
  </si>
  <si>
    <t>Firth School</t>
  </si>
  <si>
    <t>Forest Lake School</t>
  </si>
  <si>
    <t>Frankton School</t>
  </si>
  <si>
    <t>Galatea School</t>
  </si>
  <si>
    <t>Glen Massey School</t>
  </si>
  <si>
    <t>Glenholme School</t>
  </si>
  <si>
    <t>Glenview School (Hamilton)</t>
  </si>
  <si>
    <t>Goldfields School (Paeroa)</t>
  </si>
  <si>
    <t>Goodwood School</t>
  </si>
  <si>
    <t>Gordonton School</t>
  </si>
  <si>
    <t>Greenpark School (Tauranga)</t>
  </si>
  <si>
    <t>Greerton Village School - Te Kura o Maarawaewae</t>
  </si>
  <si>
    <t>Hamilton East School</t>
  </si>
  <si>
    <t>Hamilton North School</t>
  </si>
  <si>
    <t>Hamilton West School</t>
  </si>
  <si>
    <t>Hautapu School</t>
  </si>
  <si>
    <t>Hauturu School</t>
  </si>
  <si>
    <t>Hikuai School</t>
  </si>
  <si>
    <t>Hikutaia School</t>
  </si>
  <si>
    <t>Hillcrest Normal School</t>
  </si>
  <si>
    <t>Hilltop School</t>
  </si>
  <si>
    <t>Hinuera School</t>
  </si>
  <si>
    <t>Horahora School (Cambridge)</t>
  </si>
  <si>
    <t>Horohoro School</t>
  </si>
  <si>
    <t>Horotiu School</t>
  </si>
  <si>
    <t>Horsham Downs School</t>
  </si>
  <si>
    <t>TKKM o Huiarau</t>
  </si>
  <si>
    <t>Hukanui School</t>
  </si>
  <si>
    <t>Huntly School (Waikato)</t>
  </si>
  <si>
    <t>Huntly West School</t>
  </si>
  <si>
    <t>Insoll Avenue School</t>
  </si>
  <si>
    <t>Rangitaiki School</t>
  </si>
  <si>
    <t>James Street School</t>
  </si>
  <si>
    <t>Kaharoa School</t>
  </si>
  <si>
    <t>Kaihere School</t>
  </si>
  <si>
    <t>Kaimai School</t>
  </si>
  <si>
    <t>Kaingaroa Forest School</t>
  </si>
  <si>
    <t>Kaipaki School</t>
  </si>
  <si>
    <t>Kaitao Intermediate</t>
  </si>
  <si>
    <t>Tauranga Special School</t>
  </si>
  <si>
    <t>Karangahake School</t>
  </si>
  <si>
    <t>Karapiro School</t>
  </si>
  <si>
    <t>Katikati Primary School</t>
  </si>
  <si>
    <t>Kawaha Point School</t>
  </si>
  <si>
    <t>Kawerau South School</t>
  </si>
  <si>
    <t>Kawhia School</t>
  </si>
  <si>
    <t>Rotorua Specialist School - Te Kura Pūkenga o Rotorua</t>
  </si>
  <si>
    <t>TKKM o Harataunga</t>
  </si>
  <si>
    <t>Kerepehi School</t>
  </si>
  <si>
    <t>Kihikihi School</t>
  </si>
  <si>
    <t>Kimihia School</t>
  </si>
  <si>
    <t>Kinohaku School</t>
  </si>
  <si>
    <t>Kio Kio School</t>
  </si>
  <si>
    <t>Kiwitahi School</t>
  </si>
  <si>
    <t>Knighton Normal School</t>
  </si>
  <si>
    <t>Kopuarahi School</t>
  </si>
  <si>
    <t>Korakonui School</t>
  </si>
  <si>
    <t>Koromatua School</t>
  </si>
  <si>
    <t>Kuratau School</t>
  </si>
  <si>
    <t>Kutarere School</t>
  </si>
  <si>
    <t>Lake Rerewhakaaitu School</t>
  </si>
  <si>
    <t>Lake Rotoma School</t>
  </si>
  <si>
    <t>Leamington School</t>
  </si>
  <si>
    <t>Lichfield School</t>
  </si>
  <si>
    <t>Lynmore Primary School</t>
  </si>
  <si>
    <t>Maeroa Intermediate</t>
  </si>
  <si>
    <t>Maihiihi School</t>
  </si>
  <si>
    <t>Maketu School</t>
  </si>
  <si>
    <t>Malfroy School</t>
  </si>
  <si>
    <t>Mamaku School</t>
  </si>
  <si>
    <t>Te Wharekura o Manaia</t>
  </si>
  <si>
    <t>Manawaru School</t>
  </si>
  <si>
    <t>Te Kura Mana Māori o Maraenui</t>
  </si>
  <si>
    <t>Marotiri School</t>
  </si>
  <si>
    <t>Te Kura Mana Maori o Matahi</t>
  </si>
  <si>
    <t>Te Kura o Te Moutere O Matakana</t>
  </si>
  <si>
    <t>Matamata Intermediate</t>
  </si>
  <si>
    <t>Matamata Primary School</t>
  </si>
  <si>
    <t>Matangi School</t>
  </si>
  <si>
    <t>Te Kura o Matapihi</t>
  </si>
  <si>
    <t>Matata School</t>
  </si>
  <si>
    <t>Matatoki School</t>
  </si>
  <si>
    <t>Matua School</t>
  </si>
  <si>
    <t>Maungatapu School</t>
  </si>
  <si>
    <t>Melville Primary School</t>
  </si>
  <si>
    <t>Merivale School</t>
  </si>
  <si>
    <t>Mihi School</t>
  </si>
  <si>
    <t>Miller Avenue School</t>
  </si>
  <si>
    <t>Moanataiari School</t>
  </si>
  <si>
    <t>Mokoia Intermediate</t>
  </si>
  <si>
    <t>Morrinsville Intermediate</t>
  </si>
  <si>
    <t>Morrinsville School</t>
  </si>
  <si>
    <t>Motumaoho School</t>
  </si>
  <si>
    <t>Mountview School</t>
  </si>
  <si>
    <t>Mt Maunganui Intermediate</t>
  </si>
  <si>
    <t>Mount Maunganui Primary School</t>
  </si>
  <si>
    <t>Nawton School</t>
  </si>
  <si>
    <t>Netherton School</t>
  </si>
  <si>
    <t>Newstead Model School</t>
  </si>
  <si>
    <t>Ngahinapouri School</t>
  </si>
  <si>
    <t>Ngakonui Valley School</t>
  </si>
  <si>
    <t>Ngakuru School</t>
  </si>
  <si>
    <t>Te Kura o Ngāpuke</t>
  </si>
  <si>
    <t>Ngaruawahia School</t>
  </si>
  <si>
    <t>Ngatea School</t>
  </si>
  <si>
    <t>Te Kura o Ngaati Hauaa</t>
  </si>
  <si>
    <t>Ngongotaha School</t>
  </si>
  <si>
    <t>Ngutunui School</t>
  </si>
  <si>
    <t>Nukuhou North School</t>
  </si>
  <si>
    <t>Ohaupo School</t>
  </si>
  <si>
    <t>Ohinewai School</t>
  </si>
  <si>
    <t>Ōhope Beach School</t>
  </si>
  <si>
    <t>Kuranui Primary School</t>
  </si>
  <si>
    <t>Omanu School</t>
  </si>
  <si>
    <t>Te Kura o Ōmarumutu</t>
  </si>
  <si>
    <t>Ōmokoroa Point School</t>
  </si>
  <si>
    <t>Omokoroa School</t>
  </si>
  <si>
    <t>Te Wharekura o Maniapoto</t>
  </si>
  <si>
    <t>Opotiki School</t>
  </si>
  <si>
    <t>Ōpoutere School</t>
  </si>
  <si>
    <t>Orini Combined School</t>
  </si>
  <si>
    <t>Oropi School</t>
  </si>
  <si>
    <t>Otakiri School</t>
  </si>
  <si>
    <t>Otamarakau School</t>
  </si>
  <si>
    <t>TKKM o Otepou</t>
  </si>
  <si>
    <t>Ōtewā School</t>
  </si>
  <si>
    <t>Otonga Road School</t>
  </si>
  <si>
    <t>Ōtorohanga School</t>
  </si>
  <si>
    <t>Otorohanga South School</t>
  </si>
  <si>
    <t>Ōtūmoetai Intermediate</t>
  </si>
  <si>
    <t>Ōtūmoetai Primary School</t>
  </si>
  <si>
    <t>Owhata School</t>
  </si>
  <si>
    <t>Paengaroa School</t>
  </si>
  <si>
    <t>Paeroa Central School</t>
  </si>
  <si>
    <t>Pahoia School</t>
  </si>
  <si>
    <t>Pāpāmoa Primary School</t>
  </si>
  <si>
    <t>Pārāwai School</t>
  </si>
  <si>
    <t>Te Kura o Te Paroa</t>
  </si>
  <si>
    <t>Paterangi School</t>
  </si>
  <si>
    <t>Patricia Avenue School</t>
  </si>
  <si>
    <t>Peachgrove Intermediate</t>
  </si>
  <si>
    <t>Pekapekarau School</t>
  </si>
  <si>
    <t>Pillans Point School</t>
  </si>
  <si>
    <t>Piopio Primary School</t>
  </si>
  <si>
    <t>Piripiri School</t>
  </si>
  <si>
    <t>Pirongia School</t>
  </si>
  <si>
    <t>Pokuru School</t>
  </si>
  <si>
    <t>Pongakawa School</t>
  </si>
  <si>
    <t>Puahue School</t>
  </si>
  <si>
    <t>Pukeatua School</t>
  </si>
  <si>
    <t>Pukehina School</t>
  </si>
  <si>
    <t>Pukenui School (Te Kuiti)</t>
  </si>
  <si>
    <t>Puketaha School</t>
  </si>
  <si>
    <t>Pukete School</t>
  </si>
  <si>
    <t>Puriri School</t>
  </si>
  <si>
    <t>Te Puru School</t>
  </si>
  <si>
    <t>Pyes Pa Road School</t>
  </si>
  <si>
    <t>Te Wharekura o Rākaumangamanga</t>
  </si>
  <si>
    <t>Te Kura o Rangiriri</t>
  </si>
  <si>
    <t>Rangitoto School</t>
  </si>
  <si>
    <t>Rangiuru School</t>
  </si>
  <si>
    <t>Reporoa School</t>
  </si>
  <si>
    <t>Rhode Street School</t>
  </si>
  <si>
    <t>Roto-O-Rangi School</t>
  </si>
  <si>
    <t>TKKM o Rotoiti</t>
  </si>
  <si>
    <t>Rotokauri School</t>
  </si>
  <si>
    <t>Rotokawa School</t>
  </si>
  <si>
    <t>Rotorua Intermediate</t>
  </si>
  <si>
    <t>Rotorua School</t>
  </si>
  <si>
    <t>Ruawaro Combined School</t>
  </si>
  <si>
    <t>Rukuhia School</t>
  </si>
  <si>
    <t>Selwyn School</t>
  </si>
  <si>
    <t>Silverdale Normal School</t>
  </si>
  <si>
    <t>Springdale School</t>
  </si>
  <si>
    <t>St Andrews Middle School</t>
  </si>
  <si>
    <t>Stanley Avenue School</t>
  </si>
  <si>
    <t>Strathmore School</t>
  </si>
  <si>
    <t>Sunset Primary School</t>
  </si>
  <si>
    <t>Te Kura o Tahaaroa</t>
  </si>
  <si>
    <t>Tahuna School</t>
  </si>
  <si>
    <t>Tainui Full Primary School</t>
  </si>
  <si>
    <t>Tairua School</t>
  </si>
  <si>
    <t>Tamahere Model Country School</t>
  </si>
  <si>
    <t>Taneatua School</t>
  </si>
  <si>
    <t>Tapu School</t>
  </si>
  <si>
    <t>Tarrangower School</t>
  </si>
  <si>
    <t>Tatuanui School</t>
  </si>
  <si>
    <t>Tauhara School</t>
  </si>
  <si>
    <t>Tauhei Combined School</t>
  </si>
  <si>
    <t>Taumarunui Primary School</t>
  </si>
  <si>
    <t>Taupiri School</t>
  </si>
  <si>
    <t>Taupo Intermediate</t>
  </si>
  <si>
    <t>Taupo School</t>
  </si>
  <si>
    <t>Tauranga Intermediate</t>
  </si>
  <si>
    <t>Tauranga Primary School</t>
  </si>
  <si>
    <t>Gate Pa School</t>
  </si>
  <si>
    <t>Tauriko School</t>
  </si>
  <si>
    <t>Tauwhare School</t>
  </si>
  <si>
    <t>Tāwera Bilingual School</t>
  </si>
  <si>
    <t>Te Akau School</t>
  </si>
  <si>
    <t>Te Aroha Primary School</t>
  </si>
  <si>
    <t>Te Awamutu Intermediate</t>
  </si>
  <si>
    <t>Te Awamutu Primary School</t>
  </si>
  <si>
    <t>Te Kauwhata Primary School</t>
  </si>
  <si>
    <t>Te Kowhai School</t>
  </si>
  <si>
    <t>Te Kuiti Primary School</t>
  </si>
  <si>
    <t>Te Mahoe School</t>
  </si>
  <si>
    <t>Te Mata School (Raglan)</t>
  </si>
  <si>
    <t>TKKM o Te Matai</t>
  </si>
  <si>
    <t>Te Miro School</t>
  </si>
  <si>
    <t>Te Pahu School</t>
  </si>
  <si>
    <t>Te Poi School</t>
  </si>
  <si>
    <t>Te Puke Intermediate</t>
  </si>
  <si>
    <t>Te Puke Primary School</t>
  </si>
  <si>
    <t>Te Puna School</t>
  </si>
  <si>
    <t>Te Ranga School</t>
  </si>
  <si>
    <t>Te Rapa School</t>
  </si>
  <si>
    <t>Te Rerenga School</t>
  </si>
  <si>
    <t>Te Kura o Te Teko</t>
  </si>
  <si>
    <t>Te Uku School</t>
  </si>
  <si>
    <t>Te Waotu School</t>
  </si>
  <si>
    <t>Thames South School</t>
  </si>
  <si>
    <t>Thornton School</t>
  </si>
  <si>
    <t>Tirau Primary School</t>
  </si>
  <si>
    <t>Tirohanga School</t>
  </si>
  <si>
    <t>Tirohia School</t>
  </si>
  <si>
    <t>Tokoroa Central School</t>
  </si>
  <si>
    <t>Tokoroa Intermediate</t>
  </si>
  <si>
    <t>Tokoroa North School</t>
  </si>
  <si>
    <t>Turaki School</t>
  </si>
  <si>
    <t>Turua Primary School</t>
  </si>
  <si>
    <t>Upper Atiamuri School</t>
  </si>
  <si>
    <t>Vardon School</t>
  </si>
  <si>
    <t>Waerenga School</t>
  </si>
  <si>
    <t>Te Kura o Waharoa</t>
  </si>
  <si>
    <t>Waihi Beach School</t>
  </si>
  <si>
    <t>Waihi East School</t>
  </si>
  <si>
    <t>Waihi Central School</t>
  </si>
  <si>
    <t>Waikaretu School</t>
  </si>
  <si>
    <t>Waikino School</t>
  </si>
  <si>
    <t>Waikite Valley School</t>
  </si>
  <si>
    <t>Waimana School</t>
  </si>
  <si>
    <t>Waimata School</t>
  </si>
  <si>
    <t>Waingaro School</t>
  </si>
  <si>
    <t>Te Kura o Waioweka</t>
  </si>
  <si>
    <t>Te Kura Māori ā Rohe o Waiohau</t>
  </si>
  <si>
    <t>Waiotahe Valley School</t>
  </si>
  <si>
    <t>Waipa School</t>
  </si>
  <si>
    <t>Waipahihi School</t>
  </si>
  <si>
    <t>Wairakei School</t>
  </si>
  <si>
    <t>Te Kura o Waitahanui</t>
  </si>
  <si>
    <t>Waitakaruru School</t>
  </si>
  <si>
    <t>Waitetuna School</t>
  </si>
  <si>
    <t>Waitomo Caves School</t>
  </si>
  <si>
    <t>Walton School</t>
  </si>
  <si>
    <t>Wairere School</t>
  </si>
  <si>
    <t>Welcome Bay School</t>
  </si>
  <si>
    <t>Westbrook School</t>
  </si>
  <si>
    <t>Western Heights Primary School (Rotorua)</t>
  </si>
  <si>
    <t>Whakamarama School</t>
  </si>
  <si>
    <t>Whakamaru School</t>
  </si>
  <si>
    <t>Whakarewarewa School</t>
  </si>
  <si>
    <t>Whakatane Intermediate</t>
  </si>
  <si>
    <t>Whangamarino School</t>
  </si>
  <si>
    <t>Te Kura Mana Māori o Whangaparaoa</t>
  </si>
  <si>
    <t>Wharepapa South School</t>
  </si>
  <si>
    <t>Whatawhata School</t>
  </si>
  <si>
    <t>Whenuakite School</t>
  </si>
  <si>
    <t>Whitikahu School</t>
  </si>
  <si>
    <t>Whitiora School</t>
  </si>
  <si>
    <t>Woodlands School (Opotiki)</t>
  </si>
  <si>
    <t>Woodstock School</t>
  </si>
  <si>
    <t>Kaponga School</t>
  </si>
  <si>
    <t>Crawshaw School</t>
  </si>
  <si>
    <t>Manaia School (Taranaki)</t>
  </si>
  <si>
    <t>Matapu School</t>
  </si>
  <si>
    <t>Trentham School</t>
  </si>
  <si>
    <t>Koraunui School</t>
  </si>
  <si>
    <t>Tautoro School</t>
  </si>
  <si>
    <t>Maromaku School</t>
  </si>
  <si>
    <t>Moerewa School</t>
  </si>
  <si>
    <t>TKKM o Taumarere</t>
  </si>
  <si>
    <t>Awahono School - Grey Valley</t>
  </si>
  <si>
    <t>Paparoa Range School</t>
  </si>
  <si>
    <t>Geraldine Primary School</t>
  </si>
  <si>
    <t>Winchester Rural School</t>
  </si>
  <si>
    <t>Temuka Primary School</t>
  </si>
  <si>
    <t>Oceanview Heights School</t>
  </si>
  <si>
    <t>Grantlea Downs School</t>
  </si>
  <si>
    <t>Barton Rural School</t>
  </si>
  <si>
    <t>Bluestone School</t>
  </si>
  <si>
    <t>Beaconsfield School</t>
  </si>
  <si>
    <t>Timaru South School</t>
  </si>
  <si>
    <t>New River Primary</t>
  </si>
  <si>
    <t>Fernworth Primary School</t>
  </si>
  <si>
    <t>Newfield Park School</t>
  </si>
  <si>
    <t>Donovan Primary School</t>
  </si>
  <si>
    <t>Bluff School</t>
  </si>
  <si>
    <t>Lake Brunner School</t>
  </si>
  <si>
    <t>Ahititi School</t>
  </si>
  <si>
    <t>Auroa School</t>
  </si>
  <si>
    <t>Avon School</t>
  </si>
  <si>
    <t>Bell Block School</t>
  </si>
  <si>
    <t>Central School Te Kura Waenga O Ngāmotu</t>
  </si>
  <si>
    <t>Devon Intermediate</t>
  </si>
  <si>
    <t>Egmont Village School</t>
  </si>
  <si>
    <t>Eltham School</t>
  </si>
  <si>
    <t>Fitzroy School</t>
  </si>
  <si>
    <t>Frankley School</t>
  </si>
  <si>
    <t>Hāwera Primary School</t>
  </si>
  <si>
    <t>Highlands Intermediate</t>
  </si>
  <si>
    <t>Huiakama School</t>
  </si>
  <si>
    <t>Huirangi School</t>
  </si>
  <si>
    <t>Inglewood Primary School</t>
  </si>
  <si>
    <t>Kaimata School</t>
  </si>
  <si>
    <t>Lepperton School</t>
  </si>
  <si>
    <t>Makahu School</t>
  </si>
  <si>
    <t>Mangorei School</t>
  </si>
  <si>
    <t>Manukorihi Intermediate</t>
  </si>
  <si>
    <t>Marco School</t>
  </si>
  <si>
    <t>Marfell Community School</t>
  </si>
  <si>
    <t>Matiere School</t>
  </si>
  <si>
    <t>Merrilands School</t>
  </si>
  <si>
    <t>Midhirst School</t>
  </si>
  <si>
    <t>Mimi School</t>
  </si>
  <si>
    <t>Mokau School</t>
  </si>
  <si>
    <t>Mokoia School</t>
  </si>
  <si>
    <t>Moturoa School</t>
  </si>
  <si>
    <t>Ngaere School</t>
  </si>
  <si>
    <t>Norfolk School</t>
  </si>
  <si>
    <t>Normanby School</t>
  </si>
  <si>
    <t>Oakura School</t>
  </si>
  <si>
    <t>Ōmata School</t>
  </si>
  <si>
    <t>Ongarue School</t>
  </si>
  <si>
    <t>Opunake School</t>
  </si>
  <si>
    <t>Pembroke School</t>
  </si>
  <si>
    <t>Puketapu School (New Plymouth)</t>
  </si>
  <si>
    <t>Ramanui School</t>
  </si>
  <si>
    <t>Ratapiko School</t>
  </si>
  <si>
    <t>Rawhitiroa School</t>
  </si>
  <si>
    <t>Spotswood Primary School</t>
  </si>
  <si>
    <t>Stratford Primary School</t>
  </si>
  <si>
    <t>Tawhiti School</t>
  </si>
  <si>
    <t>Tikorangi School</t>
  </si>
  <si>
    <t>Tokirima School</t>
  </si>
  <si>
    <t>Toko School</t>
  </si>
  <si>
    <t>Turuturu School</t>
  </si>
  <si>
    <t>Urenui School</t>
  </si>
  <si>
    <t>Uruti School</t>
  </si>
  <si>
    <t>Vogeltown School</t>
  </si>
  <si>
    <t>Waitara Central School</t>
  </si>
  <si>
    <t>Waitara East School</t>
  </si>
  <si>
    <t>Waitoriki School</t>
  </si>
  <si>
    <t>Welbourn School</t>
  </si>
  <si>
    <t>West End Te Kura O Morere</t>
  </si>
  <si>
    <t>Westown School</t>
  </si>
  <si>
    <t>Whareorino School</t>
  </si>
  <si>
    <t>Woodleigh School</t>
  </si>
  <si>
    <t>Aberfeldy School</t>
  </si>
  <si>
    <t>Aokautere School</t>
  </si>
  <si>
    <t>Apiti School</t>
  </si>
  <si>
    <t>Arahunga School</t>
  </si>
  <si>
    <t>Aranui School (Wanganui)</t>
  </si>
  <si>
    <t>Ashhurst School</t>
  </si>
  <si>
    <t>Awahou School</t>
  </si>
  <si>
    <t>Awapuni School (P North)</t>
  </si>
  <si>
    <t>Bainesse School</t>
  </si>
  <si>
    <t>Brunswick School</t>
  </si>
  <si>
    <t>Bulls School</t>
  </si>
  <si>
    <t>Bunnythorpe School</t>
  </si>
  <si>
    <t>Carlton School</t>
  </si>
  <si>
    <t>Castlecliff School</t>
  </si>
  <si>
    <t>Churton School</t>
  </si>
  <si>
    <t>Clifton School (Bulls)</t>
  </si>
  <si>
    <t>Cloverlea School</t>
  </si>
  <si>
    <t>TKKM o Otepoti</t>
  </si>
  <si>
    <t>Coley Street School</t>
  </si>
  <si>
    <t>College Street Normal School</t>
  </si>
  <si>
    <t>Colyton School</t>
  </si>
  <si>
    <t>Durie Hill School</t>
  </si>
  <si>
    <t>Feilding Intermediate</t>
  </si>
  <si>
    <t>Fordell School</t>
  </si>
  <si>
    <t>Foxton Beach School</t>
  </si>
  <si>
    <t>Foxton School</t>
  </si>
  <si>
    <t>Glen Oroua School</t>
  </si>
  <si>
    <t>Gonville School</t>
  </si>
  <si>
    <t>Halcombe Primary School</t>
  </si>
  <si>
    <t>Te Kura o Wairau</t>
  </si>
  <si>
    <t>Hiwinui School</t>
  </si>
  <si>
    <t>Hokowhitu School</t>
  </si>
  <si>
    <t>Hunterville Consolidated School</t>
  </si>
  <si>
    <t>James Cook School</t>
  </si>
  <si>
    <t>Kai Iwi School</t>
  </si>
  <si>
    <t>Kairanga School</t>
  </si>
  <si>
    <t>Kaitieke School</t>
  </si>
  <si>
    <t>Kaitoke School (Wanganui)</t>
  </si>
  <si>
    <t>Kakaramea School</t>
  </si>
  <si>
    <t>Kakatahi School</t>
  </si>
  <si>
    <t>TKKM o Tupoho</t>
  </si>
  <si>
    <t>Keith Street School</t>
  </si>
  <si>
    <t>Kimbolton School</t>
  </si>
  <si>
    <t>Kiwitea School</t>
  </si>
  <si>
    <t>TKKM o Ngati Ruanui</t>
  </si>
  <si>
    <t>Te Kura o Kokohuia</t>
  </si>
  <si>
    <t>Kopane School</t>
  </si>
  <si>
    <t>Linton Camp School</t>
  </si>
  <si>
    <t>Longburn School</t>
  </si>
  <si>
    <t>Lytton Street School</t>
  </si>
  <si>
    <t>Manchester Street School</t>
  </si>
  <si>
    <t>Mangamahu Primary School</t>
  </si>
  <si>
    <t>Mangaweka School</t>
  </si>
  <si>
    <t>Manunui School</t>
  </si>
  <si>
    <t>Marton Junction School</t>
  </si>
  <si>
    <t>Marton School</t>
  </si>
  <si>
    <t>Mataroa School</t>
  </si>
  <si>
    <t>Milson School</t>
  </si>
  <si>
    <t>Moawhango School</t>
  </si>
  <si>
    <t>Monrad - Te Kura Waenga o Tirohanga</t>
  </si>
  <si>
    <t>Mosston School</t>
  </si>
  <si>
    <t>Mount Biggs School</t>
  </si>
  <si>
    <t>National Park School</t>
  </si>
  <si>
    <t>Newbury School</t>
  </si>
  <si>
    <t>Ngamatapouri School</t>
  </si>
  <si>
    <t>North Street School</t>
  </si>
  <si>
    <t>Ohakune School</t>
  </si>
  <si>
    <t>Okoia School</t>
  </si>
  <si>
    <t>Orautoha School</t>
  </si>
  <si>
    <t>Oroua Downs School</t>
  </si>
  <si>
    <t>Ōwhango School</t>
  </si>
  <si>
    <t>Central Normal School</t>
  </si>
  <si>
    <t>Palmerston North Intermediate</t>
  </si>
  <si>
    <t>Papanui Junction School</t>
  </si>
  <si>
    <t>Parkland School (P North)</t>
  </si>
  <si>
    <t>Pukeokahu School</t>
  </si>
  <si>
    <t>Raetihi Primary School</t>
  </si>
  <si>
    <t>Whare Kura Morehu ō Ratana</t>
  </si>
  <si>
    <t>Riverdale School (P North)</t>
  </si>
  <si>
    <t>Rongotea School</t>
  </si>
  <si>
    <t>Roslyn School</t>
  </si>
  <si>
    <t>Ross Intermediate</t>
  </si>
  <si>
    <t>Russell Street School</t>
  </si>
  <si>
    <t>Te Kura Waenga O Rutherford | Rutherford Intermediate School</t>
  </si>
  <si>
    <t>Sanson School</t>
  </si>
  <si>
    <t>TKKM o Ngati Kahungunu Ki Heretaunga</t>
  </si>
  <si>
    <t>South Makirikiri School</t>
  </si>
  <si>
    <t>St Johns Hill School</t>
  </si>
  <si>
    <t>Takaro School</t>
  </si>
  <si>
    <t>Tangimoana School</t>
  </si>
  <si>
    <t>Taonui School</t>
  </si>
  <si>
    <t>Taoroa School</t>
  </si>
  <si>
    <t>Tawhero School</t>
  </si>
  <si>
    <t>Terrace End School</t>
  </si>
  <si>
    <t>Turitea School</t>
  </si>
  <si>
    <t>Turakina School</t>
  </si>
  <si>
    <t>Upokongaro School</t>
  </si>
  <si>
    <t>Waiouru School</t>
  </si>
  <si>
    <t>Waitotara School</t>
  </si>
  <si>
    <t>Waituna West School</t>
  </si>
  <si>
    <t>Whanganui East School</t>
  </si>
  <si>
    <t>Whanganui Intermediate</t>
  </si>
  <si>
    <t>Waverley Primary School</t>
  </si>
  <si>
    <t>West End School (P North)</t>
  </si>
  <si>
    <t>Westmere School - Whanganui</t>
  </si>
  <si>
    <t>Whakarongo School</t>
  </si>
  <si>
    <t>Whangaehu School</t>
  </si>
  <si>
    <t>Whenuakura School</t>
  </si>
  <si>
    <t>Winchester School (P North)</t>
  </si>
  <si>
    <t>Argyll East School</t>
  </si>
  <si>
    <t>Arthur Miller School</t>
  </si>
  <si>
    <t>Awapuni School (Gisborne)</t>
  </si>
  <si>
    <t>Bledisloe School</t>
  </si>
  <si>
    <t>Bridge Pa School</t>
  </si>
  <si>
    <t>Camberley School</t>
  </si>
  <si>
    <t>Clive School</t>
  </si>
  <si>
    <t>Dannevirke South School</t>
  </si>
  <si>
    <t>Ebbett Park School</t>
  </si>
  <si>
    <t>Elgin School</t>
  </si>
  <si>
    <t>Elsthorpe School</t>
  </si>
  <si>
    <t>Eskdale School</t>
  </si>
  <si>
    <t>Te Kahu Amohia - Fairhaven School</t>
  </si>
  <si>
    <t>Flaxmere Primary School</t>
  </si>
  <si>
    <t>Flemington School (Waipukurau)</t>
  </si>
  <si>
    <t>Frasertown School</t>
  </si>
  <si>
    <t>Frimley School</t>
  </si>
  <si>
    <t>Gisborne Central School</t>
  </si>
  <si>
    <t>Gisborne Intermediate</t>
  </si>
  <si>
    <t>Greenmeadows School</t>
  </si>
  <si>
    <t>Hastings Central School</t>
  </si>
  <si>
    <t>Hastings Intermediate</t>
  </si>
  <si>
    <t>Haumoana School</t>
  </si>
  <si>
    <t>Havelock North Intermediate</t>
  </si>
  <si>
    <t>Havelock North Primary School</t>
  </si>
  <si>
    <t>Henry Hill School</t>
  </si>
  <si>
    <t>Heretaunga Intermediate</t>
  </si>
  <si>
    <t>Hiruharama School</t>
  </si>
  <si>
    <t>Ilminster Intermediate</t>
  </si>
  <si>
    <t>Irongate School</t>
  </si>
  <si>
    <t>Kaiti School</t>
  </si>
  <si>
    <t>Kereru School</t>
  </si>
  <si>
    <t>Kotemaori School</t>
  </si>
  <si>
    <t>Kōwhai School</t>
  </si>
  <si>
    <t>Lucknow School</t>
  </si>
  <si>
    <t>Mahora School</t>
  </si>
  <si>
    <t>Makaraka School</t>
  </si>
  <si>
    <t>Makarika School</t>
  </si>
  <si>
    <t>Makauri School</t>
  </si>
  <si>
    <t>Mangapapa School</t>
  </si>
  <si>
    <t>Mangateretere School</t>
  </si>
  <si>
    <t>Te Kura o Māngātuna</t>
  </si>
  <si>
    <t>Manutuke School</t>
  </si>
  <si>
    <t>Maraenui Bilingual School (Napier)</t>
  </si>
  <si>
    <t>Marewa School</t>
  </si>
  <si>
    <t>Te Kura o Mata</t>
  </si>
  <si>
    <t>Matawai School</t>
  </si>
  <si>
    <t>Mayfair School</t>
  </si>
  <si>
    <t>Meeanee School</t>
  </si>
  <si>
    <t>Motu School</t>
  </si>
  <si>
    <t>Muriwai School</t>
  </si>
  <si>
    <t>Napier Central School</t>
  </si>
  <si>
    <t>Napier Intermediate</t>
  </si>
  <si>
    <t>Nelson Park School</t>
  </si>
  <si>
    <t>Ngatapa School</t>
  </si>
  <si>
    <t>Norsewood and Districts School</t>
  </si>
  <si>
    <t>Nuhaka School</t>
  </si>
  <si>
    <t>Ohuka School</t>
  </si>
  <si>
    <t>Omahu School</t>
  </si>
  <si>
    <t>Omakere School</t>
  </si>
  <si>
    <t>Onekawa School</t>
  </si>
  <si>
    <t>Ongaonga School</t>
  </si>
  <si>
    <t>Ormond School</t>
  </si>
  <si>
    <t>Otane School</t>
  </si>
  <si>
    <t>Te Kura o Pakipaki</t>
  </si>
  <si>
    <t>Pakowhai School</t>
  </si>
  <si>
    <t>Parkvale School</t>
  </si>
  <si>
    <t>Patoka School</t>
  </si>
  <si>
    <t>Patutahi School</t>
  </si>
  <si>
    <t>Te Whai Hiringa</t>
  </si>
  <si>
    <t>Porritt School</t>
  </si>
  <si>
    <t>Port Ahuriri School</t>
  </si>
  <si>
    <t>Potaka School</t>
  </si>
  <si>
    <t>Poukawa School</t>
  </si>
  <si>
    <t>Pukehamoamoa School</t>
  </si>
  <si>
    <t>Pukehou School</t>
  </si>
  <si>
    <t>Puketapu School (Hawkes Bay)</t>
  </si>
  <si>
    <t>Putere School</t>
  </si>
  <si>
    <t>Putorino School</t>
  </si>
  <si>
    <t>TKKM o Tapere-Nui-A-Whatonga</t>
  </si>
  <si>
    <t>Raureka School</t>
  </si>
  <si>
    <t>Rere School</t>
  </si>
  <si>
    <t>Richmond School (Napier)</t>
  </si>
  <si>
    <t>Riverdale School (Gisborne)</t>
  </si>
  <si>
    <t>Ruahine School</t>
  </si>
  <si>
    <t>Sherenden and Districts School</t>
  </si>
  <si>
    <t>Sherwood School (Hawkes Bay)</t>
  </si>
  <si>
    <t>Takapau School</t>
  </si>
  <si>
    <t>Tamatea Intermediate</t>
  </si>
  <si>
    <t>Tamatea School</t>
  </si>
  <si>
    <t>Taradale Intermediate</t>
  </si>
  <si>
    <t>Taradale School</t>
  </si>
  <si>
    <t>Te Awa School</t>
  </si>
  <si>
    <t>Te Hapara School</t>
  </si>
  <si>
    <t>Te Mata School (Havelock North)</t>
  </si>
  <si>
    <t>Te Pohue School</t>
  </si>
  <si>
    <t>Te Wharau School (Gisborne)</t>
  </si>
  <si>
    <t>The Terrace School (Waipukurau)</t>
  </si>
  <si>
    <t>Tikitiki School</t>
  </si>
  <si>
    <t>Tikokino School</t>
  </si>
  <si>
    <t>Tiniroto School</t>
  </si>
  <si>
    <t>Hatea-A-Rangi</t>
  </si>
  <si>
    <t>Tutira School</t>
  </si>
  <si>
    <t>Twyford School</t>
  </si>
  <si>
    <t>Waerenga-O-Kuri School</t>
  </si>
  <si>
    <t>Waikirikiri School</t>
  </si>
  <si>
    <t>Waimarama School</t>
  </si>
  <si>
    <t>Wainui Beach School</t>
  </si>
  <si>
    <t>Waipawa School</t>
  </si>
  <si>
    <t>Waipukurau School</t>
  </si>
  <si>
    <t>Weber School</t>
  </si>
  <si>
    <t>Westshore School</t>
  </si>
  <si>
    <t>Whangara School</t>
  </si>
  <si>
    <t>Te Kura Kaupapa Maori o Whatatutu</t>
  </si>
  <si>
    <t>Woodville School</t>
  </si>
  <si>
    <t>Te Kura o Kimi Ora</t>
  </si>
  <si>
    <t>Hawke's Bay School for Teenage Parents</t>
  </si>
  <si>
    <t>Karanga Mai Young Parents College</t>
  </si>
  <si>
    <t>Te Whare Whai Hua Teenage Parent Centre</t>
  </si>
  <si>
    <t>Puawānanga Wairarapa Young Parents</t>
  </si>
  <si>
    <t>Te Whakatipuranga (Otumoetai TPU)</t>
  </si>
  <si>
    <t>He Huarahi Tamariki</t>
  </si>
  <si>
    <t>Te Āhuru Mōwai</t>
  </si>
  <si>
    <t>Stratford High School Teen Parent Unit</t>
  </si>
  <si>
    <t>Titiro Whakamua</t>
  </si>
  <si>
    <t>He Mataariki School for Teen Parents</t>
  </si>
  <si>
    <t>Te Tari Ako Matua Taiohi Education Centre</t>
  </si>
  <si>
    <t>He Puaawai Teen Parent Unit</t>
  </si>
  <si>
    <t>Eden Campus</t>
  </si>
  <si>
    <t>Kimihia Parents' College</t>
  </si>
  <si>
    <t>Taonga Education Centre</t>
  </si>
  <si>
    <t>Alfredton School</t>
  </si>
  <si>
    <t>Arakura School</t>
  </si>
  <si>
    <t>Avalon School</t>
  </si>
  <si>
    <t>Ballance School</t>
  </si>
  <si>
    <t>Bellevue School (Newlands)</t>
  </si>
  <si>
    <t>Belmont School (Lower Hutt)</t>
  </si>
  <si>
    <t>Berhampore School</t>
  </si>
  <si>
    <t>Birchville School</t>
  </si>
  <si>
    <t>Blenheim School</t>
  </si>
  <si>
    <t>Bohally Intermediate</t>
  </si>
  <si>
    <t>Boulcott School</t>
  </si>
  <si>
    <t>Brandon Intermediate</t>
  </si>
  <si>
    <t>Brooklyn School (Wellington)</t>
  </si>
  <si>
    <t>Cannons Creek School</t>
  </si>
  <si>
    <t>Carterton School</t>
  </si>
  <si>
    <t>Cashmere Avenue School</t>
  </si>
  <si>
    <t>Crofton Downs Primary School</t>
  </si>
  <si>
    <t>Churton Park School</t>
  </si>
  <si>
    <t>Clifton Terrace Model School</t>
  </si>
  <si>
    <t>Clyde Quay School</t>
  </si>
  <si>
    <t>Corinna School</t>
  </si>
  <si>
    <t>Dalefield School</t>
  </si>
  <si>
    <t>Discovery School</t>
  </si>
  <si>
    <t>Dyer Street School</t>
  </si>
  <si>
    <t>Eastern Hutt School</t>
  </si>
  <si>
    <t>Eketāhuna School</t>
  </si>
  <si>
    <t>Te Puni School - Te kura o Te Puni</t>
  </si>
  <si>
    <t>Evans Bay Intermediate</t>
  </si>
  <si>
    <t>Fairfield School (Levin)</t>
  </si>
  <si>
    <t>Fairhall School</t>
  </si>
  <si>
    <t>Featherston School Te Kura o Paetūmokai</t>
  </si>
  <si>
    <t>Fergusson Intermediate (Trentham)</t>
  </si>
  <si>
    <t>Fernlea School</t>
  </si>
  <si>
    <t>Fernridge School</t>
  </si>
  <si>
    <t>Fraser Crescent School</t>
  </si>
  <si>
    <t>Gladstone School (Masterton)</t>
  </si>
  <si>
    <t>Pukeatua Primary School (Wainuiomata)</t>
  </si>
  <si>
    <t>Glenview School (Porirua East)</t>
  </si>
  <si>
    <t>Gracefield School</t>
  </si>
  <si>
    <t>Greenacres School</t>
  </si>
  <si>
    <t>Greytown School</t>
  </si>
  <si>
    <t>Grovetown School</t>
  </si>
  <si>
    <t>Hampton Hill School</t>
  </si>
  <si>
    <t>Hataitai School</t>
  </si>
  <si>
    <t>Havelock School</t>
  </si>
  <si>
    <t>Houghton Valley School</t>
  </si>
  <si>
    <t>Hutt Central School</t>
  </si>
  <si>
    <t>Hutt Intermediate</t>
  </si>
  <si>
    <t>Island Bay School</t>
  </si>
  <si>
    <t>Johnsonville School</t>
  </si>
  <si>
    <t>West Park School</t>
  </si>
  <si>
    <t>Kahutara School</t>
  </si>
  <si>
    <t>Kapakapanui School</t>
  </si>
  <si>
    <t>Mahinawa Specialist School and Resource Centre</t>
  </si>
  <si>
    <t>Kapiti School</t>
  </si>
  <si>
    <t>Karori Normal School</t>
  </si>
  <si>
    <t>Karori West Normal School</t>
  </si>
  <si>
    <t>Kelburn Normal School</t>
  </si>
  <si>
    <t>Kelson School</t>
  </si>
  <si>
    <t>Kenakena School</t>
  </si>
  <si>
    <t>Khandallah School</t>
  </si>
  <si>
    <t>Kilbirnie School</t>
  </si>
  <si>
    <t>Koputaroa School</t>
  </si>
  <si>
    <t>Korokoro School</t>
  </si>
  <si>
    <t>Levin East School</t>
  </si>
  <si>
    <t>Levin Intermediate</t>
  </si>
  <si>
    <t>Levin North School</t>
  </si>
  <si>
    <t>Levin School</t>
  </si>
  <si>
    <t>Linden School</t>
  </si>
  <si>
    <t>Linkwater School</t>
  </si>
  <si>
    <t>Lyall Bay School</t>
  </si>
  <si>
    <t>Maidstone Intermediate</t>
  </si>
  <si>
    <t>Mākara Model School</t>
  </si>
  <si>
    <t>Makuri School</t>
  </si>
  <si>
    <t>Manakau School</t>
  </si>
  <si>
    <t>Mangaroa School</t>
  </si>
  <si>
    <t>Mangatainoka School</t>
  </si>
  <si>
    <t>Te Kura o Hau Karetu</t>
  </si>
  <si>
    <t>Maraeroa School</t>
  </si>
  <si>
    <t>Martinborough School</t>
  </si>
  <si>
    <t>Masterton Intermediate</t>
  </si>
  <si>
    <t>Mauriceville School</t>
  </si>
  <si>
    <t>Mayfield School (Blenheim)</t>
  </si>
  <si>
    <t>Miramar Central School</t>
  </si>
  <si>
    <t>Miramar North School</t>
  </si>
  <si>
    <t>Mt Cook School (Wellington)</t>
  </si>
  <si>
    <t>Muritai School</t>
  </si>
  <si>
    <t>Naenae Intermediate</t>
  </si>
  <si>
    <t>Naenae School</t>
  </si>
  <si>
    <t>Natone Park School</t>
  </si>
  <si>
    <t>Newlands Intermediate</t>
  </si>
  <si>
    <t>Newlands School</t>
  </si>
  <si>
    <t>Newtown School</t>
  </si>
  <si>
    <t>Ngaio School</t>
  </si>
  <si>
    <t>Ngati Toa School</t>
  </si>
  <si>
    <t>Normandale School</t>
  </si>
  <si>
    <t>Northland School</t>
  </si>
  <si>
    <t>Ohau School</t>
  </si>
  <si>
    <t>Ōpaki School</t>
  </si>
  <si>
    <t>Opiki School</t>
  </si>
  <si>
    <t>Otaki School</t>
  </si>
  <si>
    <t>Owhiro Bay School</t>
  </si>
  <si>
    <t>Oxford Crescent School</t>
  </si>
  <si>
    <t>Paekākāriki School</t>
  </si>
  <si>
    <t>Pahiatua School</t>
  </si>
  <si>
    <t>Papakowhai School</t>
  </si>
  <si>
    <t>Paparangi School</t>
  </si>
  <si>
    <t>Paraparaumu Beach School</t>
  </si>
  <si>
    <t>Paraparaumu School</t>
  </si>
  <si>
    <t>Paremata School</t>
  </si>
  <si>
    <t>Pauatahanui School</t>
  </si>
  <si>
    <t>Petone Central School</t>
  </si>
  <si>
    <t>Picton School</t>
  </si>
  <si>
    <t>Pinehaven School</t>
  </si>
  <si>
    <t>Pirinoa School</t>
  </si>
  <si>
    <t>Plateau School</t>
  </si>
  <si>
    <t>Plimmerton School</t>
  </si>
  <si>
    <t>Pomare School</t>
  </si>
  <si>
    <t>Pongaroa School</t>
  </si>
  <si>
    <t>Porirua East School</t>
  </si>
  <si>
    <t>Porirua School</t>
  </si>
  <si>
    <t>Poroutawhao School</t>
  </si>
  <si>
    <t>Postgate School</t>
  </si>
  <si>
    <t>Pukerua Bay School</t>
  </si>
  <si>
    <t>Maungaraki School</t>
  </si>
  <si>
    <t>Randwick School</t>
  </si>
  <si>
    <t>Rangikura School</t>
  </si>
  <si>
    <t>Rapaura School</t>
  </si>
  <si>
    <t>Raroa Normal Intermediate</t>
  </si>
  <si>
    <t>Rata Street School</t>
  </si>
  <si>
    <t>Raumati Beach School</t>
  </si>
  <si>
    <t>Raumati South School</t>
  </si>
  <si>
    <t>Redwood School (Tawa)</t>
  </si>
  <si>
    <t>Redwoodtown School</t>
  </si>
  <si>
    <t>Renwick School</t>
  </si>
  <si>
    <t>Rewa Rewa School</t>
  </si>
  <si>
    <t>Te Kura o Tawatawa - Ridgway School</t>
  </si>
  <si>
    <t>Riverlands School</t>
  </si>
  <si>
    <t>Roseneath School</t>
  </si>
  <si>
    <t>Russell School (Porirua East)</t>
  </si>
  <si>
    <t>Seatoun School</t>
  </si>
  <si>
    <t>Seddon School</t>
  </si>
  <si>
    <t>Shannon School</t>
  </si>
  <si>
    <t>Silverstream School</t>
  </si>
  <si>
    <t>Solway School</t>
  </si>
  <si>
    <t>South End School</t>
  </si>
  <si>
    <t>South Featherston School</t>
  </si>
  <si>
    <t>South Wellington Intermediate</t>
  </si>
  <si>
    <t>Spring Creek School</t>
  </si>
  <si>
    <t>Springlands School</t>
  </si>
  <si>
    <t>Tairangi School</t>
  </si>
  <si>
    <t>Taita Central School</t>
  </si>
  <si>
    <t>Avalon Intermediate</t>
  </si>
  <si>
    <t>Taitoko School</t>
  </si>
  <si>
    <t>Tawa Intermediate</t>
  </si>
  <si>
    <t>Tawa School</t>
  </si>
  <si>
    <t>Tawhai School</t>
  </si>
  <si>
    <t>Te Aro School</t>
  </si>
  <si>
    <t>Te Horo School (Otaki)</t>
  </si>
  <si>
    <t>Thorndon School</t>
  </si>
  <si>
    <t>Tinui School</t>
  </si>
  <si>
    <t>Titahi Bay Intermediate</t>
  </si>
  <si>
    <t>Titahi Bay North School</t>
  </si>
  <si>
    <t>Titahi Bay School</t>
  </si>
  <si>
    <t>Tokomaru School</t>
  </si>
  <si>
    <t>Totara Park School</t>
  </si>
  <si>
    <t>Tua Marina School</t>
  </si>
  <si>
    <t>Tui Glen School</t>
  </si>
  <si>
    <t>Upper Hutt School</t>
  </si>
  <si>
    <t>Wadestown School</t>
  </si>
  <si>
    <t>Waikanae School</t>
  </si>
  <si>
    <t>Waikawa Bay School</t>
  </si>
  <si>
    <t>Wainuiomata Primary School</t>
  </si>
  <si>
    <t>Wainuioru School</t>
  </si>
  <si>
    <t>Wairau Valley School (Blenheim)</t>
  </si>
  <si>
    <t>Waitaria Bay School</t>
  </si>
  <si>
    <t>Waitohu School</t>
  </si>
  <si>
    <t>Ward School</t>
  </si>
  <si>
    <t>Waterloo School</t>
  </si>
  <si>
    <t>Whareama School</t>
  </si>
  <si>
    <t>Whitney Street School</t>
  </si>
  <si>
    <t>Wilford School</t>
  </si>
  <si>
    <t>Ōtari School</t>
  </si>
  <si>
    <t>Windley School</t>
  </si>
  <si>
    <t>Witherlea School</t>
  </si>
  <si>
    <t>Worser Bay School</t>
  </si>
  <si>
    <t>TKKM o Te Hiringa</t>
  </si>
  <si>
    <t>Te Kura ā Iwi o Whakatupuranga Rua Mano</t>
  </si>
  <si>
    <t>TKKM o Waiuku</t>
  </si>
  <si>
    <t>TKKM o Hurungaterangi</t>
  </si>
  <si>
    <t>TKKM o Te Kotuku</t>
  </si>
  <si>
    <t>TKKM o Whangaroa</t>
  </si>
  <si>
    <t>TKKM o Te Ara Hou</t>
  </si>
  <si>
    <t>Te Wharekura o Manurewa</t>
  </si>
  <si>
    <t>TKKM o Pukemiro</t>
  </si>
  <si>
    <t>Te Wharekura o Te Rau Aroha</t>
  </si>
  <si>
    <t>Te Kura Kaupapa Māori o Hokianga</t>
  </si>
  <si>
    <t>Te Kura Kaupapa Maori o Taumarunui</t>
  </si>
  <si>
    <t>TKKM o Kawakawa mai Tawhiti</t>
  </si>
  <si>
    <t>Appleby School</t>
  </si>
  <si>
    <t>Auckland Point School</t>
  </si>
  <si>
    <t>Birchwood School</t>
  </si>
  <si>
    <t>Brightwater School</t>
  </si>
  <si>
    <t>Broadgreen Intermediate</t>
  </si>
  <si>
    <t>Brooklyn School (Motueka)</t>
  </si>
  <si>
    <t>Canvastown School</t>
  </si>
  <si>
    <t>Clifton Terrace School</t>
  </si>
  <si>
    <t>Dovedale School</t>
  </si>
  <si>
    <t>Enner Glynn School</t>
  </si>
  <si>
    <t>Granity School</t>
  </si>
  <si>
    <t>Hampden Street School</t>
  </si>
  <si>
    <t>Henley School (Nelson)</t>
  </si>
  <si>
    <t>Hira School</t>
  </si>
  <si>
    <t>Hope School</t>
  </si>
  <si>
    <t>Lake Rotoiti School</t>
  </si>
  <si>
    <t>Lower Moutere School</t>
  </si>
  <si>
    <t>Mahana School</t>
  </si>
  <si>
    <t>Maitai School</t>
  </si>
  <si>
    <t>Mapua School</t>
  </si>
  <si>
    <t>Maruia School</t>
  </si>
  <si>
    <t>Motueka South School</t>
  </si>
  <si>
    <t>Motupipi School</t>
  </si>
  <si>
    <t>Nayland Primary School</t>
  </si>
  <si>
    <t>Nelson Central School</t>
  </si>
  <si>
    <t>Nelson Intermediate</t>
  </si>
  <si>
    <t>Ngatimoti School</t>
  </si>
  <si>
    <t>Parklands School (Motueka)</t>
  </si>
  <si>
    <t>Ranzau School</t>
  </si>
  <si>
    <t>Richmond School (Nelson)</t>
  </si>
  <si>
    <t>Riwaka School</t>
  </si>
  <si>
    <t>Stoke School</t>
  </si>
  <si>
    <t>Tahunanui School</t>
  </si>
  <si>
    <t>Central Takaka School</t>
  </si>
  <si>
    <t>Takaka Primary School</t>
  </si>
  <si>
    <t>Tasman School</t>
  </si>
  <si>
    <t>Upper Moutere School</t>
  </si>
  <si>
    <t>Victory Primary School</t>
  </si>
  <si>
    <t>Waimea Intermediate</t>
  </si>
  <si>
    <t>Wakefield School</t>
  </si>
  <si>
    <t>Westport North School</t>
  </si>
  <si>
    <t>Westport South School</t>
  </si>
  <si>
    <t>Addington Te Kura Taumatua</t>
  </si>
  <si>
    <t>Albury School</t>
  </si>
  <si>
    <t>Allenton School</t>
  </si>
  <si>
    <t>Pītau-Allenvale School</t>
  </si>
  <si>
    <t>Amberley School</t>
  </si>
  <si>
    <t>Arowhenua Maori School</t>
  </si>
  <si>
    <t>Ashburton Borough School</t>
  </si>
  <si>
    <t>Ashburton Intermediate</t>
  </si>
  <si>
    <t>Ashburton Netherby School</t>
  </si>
  <si>
    <t>Tūtira Ashgrove School</t>
  </si>
  <si>
    <t>Ashley Rakahuri School</t>
  </si>
  <si>
    <t>Avonhead School - Rakipaoa</t>
  </si>
  <si>
    <t>Ngutuawa School</t>
  </si>
  <si>
    <t>Pareawa Banks Avenue School</t>
  </si>
  <si>
    <t>Barrytown School</t>
  </si>
  <si>
    <t>Beckenham Te Kura o Pūroto</t>
  </si>
  <si>
    <t>Pūtahi Belfast School</t>
  </si>
  <si>
    <t>Bishopdale School Te Kura o Papakōhatu</t>
  </si>
  <si>
    <t>Blaketown School</t>
  </si>
  <si>
    <t>Breens Intermediate</t>
  </si>
  <si>
    <t>Broadfield School</t>
  </si>
  <si>
    <t>Te Ahuwai Bromley School</t>
  </si>
  <si>
    <t>Broomfield School</t>
  </si>
  <si>
    <t>Burnham School - Te Kura o Tiori</t>
  </si>
  <si>
    <t>Tuia Burnside Primary School</t>
  </si>
  <si>
    <t>Cannington School</t>
  </si>
  <si>
    <t>Carew Peel Forest School</t>
  </si>
  <si>
    <t>Casebrook Intermediate</t>
  </si>
  <si>
    <t>Cashmere Primary Te Pae Kererū</t>
  </si>
  <si>
    <t>Chertsey School</t>
  </si>
  <si>
    <t>Chisnallwood Intermediate</t>
  </si>
  <si>
    <t>Christchurch East School</t>
  </si>
  <si>
    <t>Christchurch South Karamata Intermediate School</t>
  </si>
  <si>
    <t>Clarkville Te Kura ki Waimātao</t>
  </si>
  <si>
    <t>Cobden School</t>
  </si>
  <si>
    <t>Wairarapa Cobham Intermediate</t>
  </si>
  <si>
    <t>Cotswold Mātāhae School</t>
  </si>
  <si>
    <t>Cust School</t>
  </si>
  <si>
    <t>Darfield School</t>
  </si>
  <si>
    <t>Diamond Harbour School</t>
  </si>
  <si>
    <t>Dorie School</t>
  </si>
  <si>
    <t>Dunsandel School</t>
  </si>
  <si>
    <t>Duvauchelle School</t>
  </si>
  <si>
    <t>Elmwood Normal School</t>
  </si>
  <si>
    <t>Fairlie School</t>
  </si>
  <si>
    <t>Fairton School</t>
  </si>
  <si>
    <t>Tūora Fendalton School</t>
  </si>
  <si>
    <t>Ferndale Te Ahu</t>
  </si>
  <si>
    <t>Fernside School</t>
  </si>
  <si>
    <t>Fox Glacier School</t>
  </si>
  <si>
    <t>Franz Josef Glacier School</t>
  </si>
  <si>
    <t>Gilberthorpe School</t>
  </si>
  <si>
    <t>Gleniti School</t>
  </si>
  <si>
    <t>Glenavy School</t>
  </si>
  <si>
    <t>Glentunnel School</t>
  </si>
  <si>
    <t>Te Kura o Ōhinetahi - Governors Bay</t>
  </si>
  <si>
    <t>Greendale School</t>
  </si>
  <si>
    <t>Greta Valley School</t>
  </si>
  <si>
    <t>Greymouth Main School</t>
  </si>
  <si>
    <t>Haast School</t>
  </si>
  <si>
    <t>Te Kura o te Tauawa Halswell School</t>
  </si>
  <si>
    <t>Hampstead School</t>
  </si>
  <si>
    <t>Hanmer Springs School</t>
  </si>
  <si>
    <t>Hāpuku School</t>
  </si>
  <si>
    <t>Harewood School</t>
  </si>
  <si>
    <t>Heathcote Valley School</t>
  </si>
  <si>
    <t>He Tīwai Mātauranga Heaton Normal Intermediate</t>
  </si>
  <si>
    <t>Highfield School</t>
  </si>
  <si>
    <t>Hinds School</t>
  </si>
  <si>
    <t>Hokitika Primary School</t>
  </si>
  <si>
    <t>Hoon Hay Te Kura Kōaka</t>
  </si>
  <si>
    <t>Hornby Primary School</t>
  </si>
  <si>
    <t>Hororata School</t>
  </si>
  <si>
    <t>Ilam School</t>
  </si>
  <si>
    <t>Te Kura o Te Mātāpuna Isleworth School</t>
  </si>
  <si>
    <t>Kaingaroa School (Chatham Islands)</t>
  </si>
  <si>
    <t>Kaiapoi Borough School</t>
  </si>
  <si>
    <t>Kaiapoi North School</t>
  </si>
  <si>
    <t>Kaikōura Primary School</t>
  </si>
  <si>
    <t>Kaikōura Suburban School</t>
  </si>
  <si>
    <t>Kaniere School</t>
  </si>
  <si>
    <t>Karoro School</t>
  </si>
  <si>
    <t>Kahikatea Kirkwood Intermediate</t>
  </si>
  <si>
    <t>Kirwee Model School</t>
  </si>
  <si>
    <t>Kokatahi-Kowhitirangi School</t>
  </si>
  <si>
    <t>Kumara School</t>
  </si>
  <si>
    <t>Ladbrooks School</t>
  </si>
  <si>
    <t>Lake Tekapo School</t>
  </si>
  <si>
    <t>Lauriston School</t>
  </si>
  <si>
    <t>Leeston School</t>
  </si>
  <si>
    <t>Leithfield School Te Kura o Kōwai</t>
  </si>
  <si>
    <t>Lincoln Primary School</t>
  </si>
  <si>
    <t>Te Huarahi Linwood Avenue School</t>
  </si>
  <si>
    <t>Whītau School</t>
  </si>
  <si>
    <t>Little River School</t>
  </si>
  <si>
    <t>Loburn School Te Kura Aromauka</t>
  </si>
  <si>
    <t>Mairehau Primary School</t>
  </si>
  <si>
    <t>Makikihi School</t>
  </si>
  <si>
    <t>Te Rito Harakeke - Marshland School</t>
  </si>
  <si>
    <t>Mayfield School (Mid-Canterbury)</t>
  </si>
  <si>
    <t>Merrin School Ngā Whetū Kohara</t>
  </si>
  <si>
    <t>Methven Primary School</t>
  </si>
  <si>
    <t>Mt Somers Springburn School</t>
  </si>
  <si>
    <t>Aoraki Mount Cook School</t>
  </si>
  <si>
    <t>Mt Pleasant School</t>
  </si>
  <si>
    <t>North Loburn School</t>
  </si>
  <si>
    <t>Te Kura o Matarangi - Northcote School</t>
  </si>
  <si>
    <t>Oaklands Te Kura o Ōwaka</t>
  </si>
  <si>
    <t>Ōhoka School</t>
  </si>
  <si>
    <t>Okains Bay School</t>
  </si>
  <si>
    <t>Omihi School</t>
  </si>
  <si>
    <t>Te Kura o Ōpāwaho – Opawa School</t>
  </si>
  <si>
    <t>Ōuruhia Model School</t>
  </si>
  <si>
    <t>Papanui Primary School</t>
  </si>
  <si>
    <t>Paparoa Street School</t>
  </si>
  <si>
    <t>Parkview Pārua</t>
  </si>
  <si>
    <t>Paroa School (Greymouth)</t>
  </si>
  <si>
    <t>Pitt Island School</t>
  </si>
  <si>
    <t>Pleasant Point Primary School</t>
  </si>
  <si>
    <t>Prebbleton School</t>
  </si>
  <si>
    <t>Queenspark Te Hua Mānuka</t>
  </si>
  <si>
    <t>Rakaia School</t>
  </si>
  <si>
    <t>Rangiora Borough School</t>
  </si>
  <si>
    <t>Te Raekura Redcliffs School</t>
  </si>
  <si>
    <t>Redwood School (Christchurch)</t>
  </si>
  <si>
    <t>Te Kāpehu Riccarton School</t>
  </si>
  <si>
    <t>Rolleston School</t>
  </si>
  <si>
    <t>Ross School</t>
  </si>
  <si>
    <t>Rotherham School</t>
  </si>
  <si>
    <t>Te Kōmanawa Rowley School</t>
  </si>
  <si>
    <t>Te Ara Maurea Roydvale School</t>
  </si>
  <si>
    <t>Runanga School</t>
  </si>
  <si>
    <t>Te Parito Kōwhai Russley School</t>
  </si>
  <si>
    <t>Te Waitai Sefton School</t>
  </si>
  <si>
    <t>Sheffield Contributing School</t>
  </si>
  <si>
    <t>Te Oraka</t>
  </si>
  <si>
    <t>Te Hiwa Shirley Primary School</t>
  </si>
  <si>
    <t>Wigram Primary School - Te Piki Kāhu</t>
  </si>
  <si>
    <t>Somerfield Te Kura Wairepo</t>
  </si>
  <si>
    <t>Te Manu Tukutuku South Hornby School</t>
  </si>
  <si>
    <t>South New Brighton School</t>
  </si>
  <si>
    <t>Southbridge School</t>
  </si>
  <si>
    <t>Southbrook School</t>
  </si>
  <si>
    <t>Te Kura o Mōkihi Spreydon School</t>
  </si>
  <si>
    <t>Springfield School</t>
  </si>
  <si>
    <t>Springston School</t>
  </si>
  <si>
    <t>St Albans School</t>
  </si>
  <si>
    <t>St Andrew's School (Timaru)</t>
  </si>
  <si>
    <t>St Martins School</t>
  </si>
  <si>
    <t>Sumner School</t>
  </si>
  <si>
    <t>Te Koromiko Swannanoa School</t>
  </si>
  <si>
    <t>Tai Tapu School</t>
  </si>
  <si>
    <t>Te One School</t>
  </si>
  <si>
    <t>Waitaha School</t>
  </si>
  <si>
    <t>Templeton School</t>
  </si>
  <si>
    <t>Te Kura o Huriawa Thorrington</t>
  </si>
  <si>
    <t>Tinwald School</t>
  </si>
  <si>
    <t>Te Kura o Tuahiwi</t>
  </si>
  <si>
    <t>View Hill School</t>
  </si>
  <si>
    <t>Waiau School</t>
  </si>
  <si>
    <t>Waihao Downs School</t>
  </si>
  <si>
    <t>Waikari School</t>
  </si>
  <si>
    <t>Pegasus Bay School</t>
  </si>
  <si>
    <t>Waimairi School</t>
  </si>
  <si>
    <t>Waimataitai School</t>
  </si>
  <si>
    <t>Waimate Centennial School</t>
  </si>
  <si>
    <t>Waimate Main School</t>
  </si>
  <si>
    <t>Waipara School</t>
  </si>
  <si>
    <t>Wairakei School (Christchurch)</t>
  </si>
  <si>
    <t>Waituna Creek School</t>
  </si>
  <si>
    <t>Wakanui School</t>
  </si>
  <si>
    <t>Waltham School</t>
  </si>
  <si>
    <t>Weedons School</t>
  </si>
  <si>
    <t>West Eyreton School</t>
  </si>
  <si>
    <t>West Melton School</t>
  </si>
  <si>
    <t>Te Ara Koropiko West Spreydon School</t>
  </si>
  <si>
    <t>Westburn Te Kura O Hereora</t>
  </si>
  <si>
    <t>Wharenui School</t>
  </si>
  <si>
    <t>Whataroa School</t>
  </si>
  <si>
    <t>Longbeach School</t>
  </si>
  <si>
    <t>Windwhistle School</t>
  </si>
  <si>
    <t>Woodbury School</t>
  </si>
  <si>
    <t>Woodend School</t>
  </si>
  <si>
    <t>Yaldhurst School – Tōtara Tūkaha</t>
  </si>
  <si>
    <t>Mangakōtukutuku College</t>
  </si>
  <si>
    <t>Te Kura aa Iwi o Ngaati Kauwhata</t>
  </si>
  <si>
    <t>Te Kāpehu Whetū</t>
  </si>
  <si>
    <t>Māruawai College</t>
  </si>
  <si>
    <t>Te Kura Kaupapa Māori o Ngā Papaonekura</t>
  </si>
  <si>
    <t>Te Pā Wānanga o Ōmaka Marae</t>
  </si>
  <si>
    <t>Abbotsford School</t>
  </si>
  <si>
    <t>Alexandra Primary School</t>
  </si>
  <si>
    <t>Andersons Bay School</t>
  </si>
  <si>
    <t>Ardgowan School</t>
  </si>
  <si>
    <t>Arthur Street School</t>
  </si>
  <si>
    <t>Fenwick School</t>
  </si>
  <si>
    <t>Balaclava School</t>
  </si>
  <si>
    <t>Balclutha School</t>
  </si>
  <si>
    <t>Balmacewen Intermediate</t>
  </si>
  <si>
    <t>Bradford School</t>
  </si>
  <si>
    <t>Broad Bay School</t>
  </si>
  <si>
    <t>Brockville School</t>
  </si>
  <si>
    <t>Clinton School</t>
  </si>
  <si>
    <t>Clutha Valley School</t>
  </si>
  <si>
    <t>Clyde School</t>
  </si>
  <si>
    <t>Concord School</t>
  </si>
  <si>
    <t>Cromwell Primary School</t>
  </si>
  <si>
    <t>Dunedin North Intermediate</t>
  </si>
  <si>
    <t>Duntroon School</t>
  </si>
  <si>
    <t>East Taieri School</t>
  </si>
  <si>
    <t>Fairfield School (Dunedin)</t>
  </si>
  <si>
    <t>Pembroke School (Oamaru)</t>
  </si>
  <si>
    <t>Five Forks School</t>
  </si>
  <si>
    <t>George Street Normal School</t>
  </si>
  <si>
    <t>Goldfields School (Cromwell)</t>
  </si>
  <si>
    <t>Grants Braes School</t>
  </si>
  <si>
    <t>Green Island School</t>
  </si>
  <si>
    <t>Halfway Bush School</t>
  </si>
  <si>
    <t>Hampden School</t>
  </si>
  <si>
    <t>Hāwea Flat School</t>
  </si>
  <si>
    <t>Heriot School</t>
  </si>
  <si>
    <t>Kaikorai School</t>
  </si>
  <si>
    <t>Kaitangata School</t>
  </si>
  <si>
    <t>Kakanui School</t>
  </si>
  <si>
    <t>Karitane School</t>
  </si>
  <si>
    <t>Lee Stream School</t>
  </si>
  <si>
    <t>Macandrew Bay School</t>
  </si>
  <si>
    <t>Macraes Moonlight School</t>
  </si>
  <si>
    <t>Maheno School</t>
  </si>
  <si>
    <t>Makarora Primary School</t>
  </si>
  <si>
    <t>Maori Hill School</t>
  </si>
  <si>
    <t>Millers Flat School</t>
  </si>
  <si>
    <t>Milton School</t>
  </si>
  <si>
    <t>Mornington School</t>
  </si>
  <si>
    <t>Elmgrove School</t>
  </si>
  <si>
    <t>Musselburgh School</t>
  </si>
  <si>
    <t>North East Valley Normal School</t>
  </si>
  <si>
    <t>Oamaru Intermediate</t>
  </si>
  <si>
    <t>Te Pākihi o Maru</t>
  </si>
  <si>
    <t>Omakau School</t>
  </si>
  <si>
    <t>Omarama School</t>
  </si>
  <si>
    <t>Ōpoho School</t>
  </si>
  <si>
    <t>Outram School</t>
  </si>
  <si>
    <t>Palmerston School</t>
  </si>
  <si>
    <t>Papakaio School</t>
  </si>
  <si>
    <t>Pine Hill School (Dunedin)</t>
  </si>
  <si>
    <t>Poolburn School</t>
  </si>
  <si>
    <t>Port Chalmers School</t>
  </si>
  <si>
    <t>Portobello School</t>
  </si>
  <si>
    <t>Pūrākaunui School</t>
  </si>
  <si>
    <t>Ravensbourne School</t>
  </si>
  <si>
    <t>Romahapa School</t>
  </si>
  <si>
    <t>Rosebank School (Balclutha)</t>
  </si>
  <si>
    <t>Te Whirika Sara Cohen Specialist School</t>
  </si>
  <si>
    <t>Sawyers Bay School</t>
  </si>
  <si>
    <t>St Leonard's School (Dunedin)</t>
  </si>
  <si>
    <t>St Clair School</t>
  </si>
  <si>
    <t>Stirling School</t>
  </si>
  <si>
    <t>Strath Taieri School</t>
  </si>
  <si>
    <t>Tahuna Normal Intermediate</t>
  </si>
  <si>
    <t>Taieri Beach School</t>
  </si>
  <si>
    <t>Tainui School</t>
  </si>
  <si>
    <t>Tapanui School</t>
  </si>
  <si>
    <t>Tarras School</t>
  </si>
  <si>
    <t>The Terrace School (Alexandra)</t>
  </si>
  <si>
    <t>Tokoiti School</t>
  </si>
  <si>
    <t>Totara School</t>
  </si>
  <si>
    <t>Waihola District School</t>
  </si>
  <si>
    <t>Waikoikoi School</t>
  </si>
  <si>
    <t>Waikouaiti School</t>
  </si>
  <si>
    <t>Waitahuna School</t>
  </si>
  <si>
    <t>Waitati School</t>
  </si>
  <si>
    <t>Waiwera South School</t>
  </si>
  <si>
    <t>Wakari School</t>
  </si>
  <si>
    <t>Warepa School</t>
  </si>
  <si>
    <t>Warrington School</t>
  </si>
  <si>
    <t>Weston School</t>
  </si>
  <si>
    <t>Arrowtown School</t>
  </si>
  <si>
    <t>Balfour School</t>
  </si>
  <si>
    <t>Hillside Primary School</t>
  </si>
  <si>
    <t>Hauroko Valley Primary School</t>
  </si>
  <si>
    <t>Dipton School</t>
  </si>
  <si>
    <t>East Gore School</t>
  </si>
  <si>
    <t>Edendale School (Southland)</t>
  </si>
  <si>
    <t>Garston School</t>
  </si>
  <si>
    <t>Glenorchy School</t>
  </si>
  <si>
    <t>Gore Main School</t>
  </si>
  <si>
    <t>Gorge Road School</t>
  </si>
  <si>
    <t>Halfmoon Bay School</t>
  </si>
  <si>
    <t>Heddon Bush School</t>
  </si>
  <si>
    <t>Hedgehope School</t>
  </si>
  <si>
    <t>Invercargill Middle School</t>
  </si>
  <si>
    <t>Windsor North School</t>
  </si>
  <si>
    <t>Knapdale School</t>
  </si>
  <si>
    <t>Limehills School</t>
  </si>
  <si>
    <t>Lochiel School</t>
  </si>
  <si>
    <t>Lumsden School</t>
  </si>
  <si>
    <t>Makarewa School</t>
  </si>
  <si>
    <t>Mararoa School</t>
  </si>
  <si>
    <t>Mataura School</t>
  </si>
  <si>
    <t>Mossburn School</t>
  </si>
  <si>
    <t>Myross Bush School</t>
  </si>
  <si>
    <t>Otama School</t>
  </si>
  <si>
    <t>Otatara School</t>
  </si>
  <si>
    <t>Otautau School</t>
  </si>
  <si>
    <t>Pukerau School</t>
  </si>
  <si>
    <t>Queenstown Primary School</t>
  </si>
  <si>
    <t>Rimu School</t>
  </si>
  <si>
    <t>Riversdale School</t>
  </si>
  <si>
    <t>Riverton School</t>
  </si>
  <si>
    <t>Ruru Special School</t>
  </si>
  <si>
    <t>Salford School</t>
  </si>
  <si>
    <t>Te Anau School</t>
  </si>
  <si>
    <t>Te Tipua School</t>
  </si>
  <si>
    <t>Thornbury School</t>
  </si>
  <si>
    <t>Tisbury School</t>
  </si>
  <si>
    <t>Tokanui School</t>
  </si>
  <si>
    <t>Tuturau Primary School</t>
  </si>
  <si>
    <t>Waianiwa School</t>
  </si>
  <si>
    <t>Waihopai School</t>
  </si>
  <si>
    <t>Waikaia School</t>
  </si>
  <si>
    <t>Waikaka School</t>
  </si>
  <si>
    <t>Wallacetown School</t>
  </si>
  <si>
    <t>Waverley Park School</t>
  </si>
  <si>
    <t>West Gore School</t>
  </si>
  <si>
    <t>Winton School</t>
  </si>
  <si>
    <t>Woodlands Full Primary School</t>
  </si>
  <si>
    <t>Wyndham School</t>
  </si>
  <si>
    <t>Te Pi'ipi'inga Kakano Mai I Rangiatea</t>
  </si>
  <si>
    <t>Blind and Low Vision Education Network NZ</t>
  </si>
  <si>
    <t>Westbridge Residential School</t>
  </si>
  <si>
    <t>TKKM o Te Atihaunui-A-Paparangi</t>
  </si>
  <si>
    <t>TKKM o Piripono Te Kura Whakahou ki Ōtara</t>
  </si>
  <si>
    <t>TKKM o Nga Maungarongo</t>
  </si>
  <si>
    <t>TKKM o Mangere</t>
  </si>
  <si>
    <t>TKKM o Manawatu</t>
  </si>
  <si>
    <t>TKKM o Te Rito</t>
  </si>
  <si>
    <t>TKKM o Waitaha</t>
  </si>
  <si>
    <t>Te Wharekura o Arowhenua</t>
  </si>
  <si>
    <t>TKKM o Tokomaru</t>
  </si>
  <si>
    <t>TKKM o Tamarongo</t>
  </si>
  <si>
    <t>TKKM o Tamaki Nui A Rua</t>
  </si>
  <si>
    <t>TKKM o Kaikohe</t>
  </si>
  <si>
    <t>TKKM o Puau Te Moananui-a-Kiwa</t>
  </si>
  <si>
    <t>TKKM o Manurewa</t>
  </si>
  <si>
    <t>TKKM o Whakarewa I Te Reo Ki Tuwharetoa</t>
  </si>
  <si>
    <t>Te Kura Kaupapa Māori o Hawaiki Hou</t>
  </si>
  <si>
    <t>Golden Sands School</t>
  </si>
  <si>
    <t>Auckland Secondary Schools' Centre</t>
  </si>
  <si>
    <t>Awhina School/ Activity Centre</t>
  </si>
  <si>
    <t>Invercargill Activity Centre</t>
  </si>
  <si>
    <t>Papakura Activity Centre</t>
  </si>
  <si>
    <t>London House Learning Centre</t>
  </si>
  <si>
    <t>Hutt Valley Activity Centre</t>
  </si>
  <si>
    <t>Manawatu Community High School - Manawatu Kura a Iwi</t>
  </si>
  <si>
    <t>Akina School/ Activity Centre</t>
  </si>
  <si>
    <t>Napier Community High School</t>
  </si>
  <si>
    <t>Turanganui-A-Kiwa Activity Centre</t>
  </si>
  <si>
    <t>Taranaki Activity Centre</t>
  </si>
  <si>
    <t>Porirua Activity Centre</t>
  </si>
  <si>
    <t>Te Ara</t>
  </si>
  <si>
    <t>Te Matauranga</t>
  </si>
  <si>
    <t>Tahatai Coast School</t>
  </si>
  <si>
    <t>Snells Beach Primary School</t>
  </si>
  <si>
    <t>Somerville Intermediate School</t>
  </si>
  <si>
    <t>Whangaparaoa College</t>
  </si>
  <si>
    <t>Remarkables Primary School</t>
  </si>
  <si>
    <t>Hobsonville Point Primary School</t>
  </si>
  <si>
    <t>Gulf Harbour School</t>
  </si>
  <si>
    <t>Point View School</t>
  </si>
  <si>
    <t>Waiheke Primary School</t>
  </si>
  <si>
    <t>Alfriston College</t>
  </si>
  <si>
    <t>Botany Downs Secondary College</t>
  </si>
  <si>
    <t>Pinehill School (Browns Bay)</t>
  </si>
  <si>
    <t>Summerland Primary</t>
  </si>
  <si>
    <t>Kohia Terrace School</t>
  </si>
  <si>
    <t>Te Akau ki Papamoa Primary School</t>
  </si>
  <si>
    <t>Endeavour School</t>
  </si>
  <si>
    <t>Randwick Park School</t>
  </si>
  <si>
    <t>Selwyn Ridge School</t>
  </si>
  <si>
    <t>Oteha Valley School</t>
  </si>
  <si>
    <t>The Gardens School</t>
  </si>
  <si>
    <t>Albany Junior High School</t>
  </si>
  <si>
    <t>Upper Harbour Primary School</t>
  </si>
  <si>
    <t>Willowbank School (Howick)</t>
  </si>
  <si>
    <t>Baverstock Oaks School</t>
  </si>
  <si>
    <t>Te Wharekura o Mauao</t>
  </si>
  <si>
    <t>Papamoa College</t>
  </si>
  <si>
    <t>Lemonwood Grove School</t>
  </si>
  <si>
    <t>Rototuna Primary School</t>
  </si>
  <si>
    <t>Hobsonville Point Secondary School</t>
  </si>
  <si>
    <t>Reremoana School</t>
  </si>
  <si>
    <t>Clearview Primary</t>
  </si>
  <si>
    <t>Sacred Heart School (Timaru)</t>
  </si>
  <si>
    <t>St Albans Catholic School (Christchurch)</t>
  </si>
  <si>
    <t>St Anne's School (Woolston)</t>
  </si>
  <si>
    <t>St Bernadette's School (Hornby)</t>
  </si>
  <si>
    <t>St James School (Aranui)</t>
  </si>
  <si>
    <t>St Joseph's School (Ashburton)</t>
  </si>
  <si>
    <t>St Joseph's School (Pleasant Point)</t>
  </si>
  <si>
    <t>St Joseph's School (Fairlie)</t>
  </si>
  <si>
    <t>St Joseph’s School (Kaikōura)</t>
  </si>
  <si>
    <t>St Joseph's School (Papanui)</t>
  </si>
  <si>
    <t>St Joseph's School (Temuka)</t>
  </si>
  <si>
    <t>St Joseph's School (Timaru)</t>
  </si>
  <si>
    <t>St Mary's School (Christchurch)</t>
  </si>
  <si>
    <t>St Mary's School (Hokitika)</t>
  </si>
  <si>
    <t>St Patrick's School (Bryndwr)</t>
  </si>
  <si>
    <t>St Patrick's School (Greymouth)</t>
  </si>
  <si>
    <t>St Patrick's School (Waimate)</t>
  </si>
  <si>
    <t>St Patrick's School (Kaiapoi)</t>
  </si>
  <si>
    <t>St Peter’s School Te Kura Haoika</t>
  </si>
  <si>
    <t>St Teresa's School (Riccarton)</t>
  </si>
  <si>
    <t>Our Lady Star of the Sea School (Christchurch)</t>
  </si>
  <si>
    <t>Swannanoa School</t>
  </si>
  <si>
    <t>Te Kura ā Iwi o Ngāti Kauwhata</t>
  </si>
  <si>
    <t>Elim Christian College Henderson</t>
  </si>
  <si>
    <t>Elim Christian College Mt Albert</t>
  </si>
  <si>
    <t>Sacred Heart School (Dunedin)</t>
  </si>
  <si>
    <t>Sara Cohen School</t>
  </si>
  <si>
    <t>St Bernadette's School (Forbury)</t>
  </si>
  <si>
    <t>St Brigids School (Tainui)</t>
  </si>
  <si>
    <t>St Francis Xavier School (Mornington)</t>
  </si>
  <si>
    <t>St Gerard's School (Alexandra)</t>
  </si>
  <si>
    <t>St John's School (Ranfurly)</t>
  </si>
  <si>
    <t>St Joseph's School (Oamaru)</t>
  </si>
  <si>
    <t>St Joseph's School (Balclutha)</t>
  </si>
  <si>
    <t>St Joseph's Cathedral School</t>
  </si>
  <si>
    <t>St Mary's School (Dunedin)</t>
  </si>
  <si>
    <t>St Mary's School (Milton)</t>
  </si>
  <si>
    <t>St Mary's School (Mosgiel)</t>
  </si>
  <si>
    <t>St Peter Chanel School (Green Island)</t>
  </si>
  <si>
    <t>Tahakopa School</t>
  </si>
  <si>
    <t>Sacred Heart School (Waikiwi)</t>
  </si>
  <si>
    <t>St Joseph's School (Queenstown)</t>
  </si>
  <si>
    <t>St Joseph's School (Invercargill)</t>
  </si>
  <si>
    <t>St Mary's School (Gore)</t>
  </si>
  <si>
    <t>St Patrick's School (Nightcaps)</t>
  </si>
  <si>
    <t>St Patrick's School (Invercargill)</t>
  </si>
  <si>
    <t>St Teresa's School (Bluff)</t>
  </si>
  <si>
    <t>St Theresa's School (Invercargill)</t>
  </si>
  <si>
    <t>St Thomas School (Winton)</t>
  </si>
  <si>
    <t>Balmoral S D A School</t>
  </si>
  <si>
    <t>Hadlow Preparatory School</t>
  </si>
  <si>
    <t>Hamilton Seventh-Day Adventist School</t>
  </si>
  <si>
    <t>Parkside Christian S D A School</t>
  </si>
  <si>
    <t>Southland Adventist Christian School</t>
  </si>
  <si>
    <t>Liberton Christian School</t>
  </si>
  <si>
    <t>Wellington Hills Christian College</t>
  </si>
  <si>
    <t>New Plymouth Adventist Christian School</t>
  </si>
  <si>
    <t>Southcity Christian School</t>
  </si>
  <si>
    <t>Palmerston North Adventist Christian School</t>
  </si>
  <si>
    <t>Rotorua S D A School</t>
  </si>
  <si>
    <t>St John's Girls' School (Invercargill)</t>
  </si>
  <si>
    <t>St Joseph's School (Rangiora)</t>
  </si>
  <si>
    <t>St Mark's School (Christchurch)</t>
  </si>
  <si>
    <t>South Auckland S D A School</t>
  </si>
  <si>
    <t>Tamariki School</t>
  </si>
  <si>
    <t>Tauranga Adventist School</t>
  </si>
  <si>
    <t>Timatanga Community School</t>
  </si>
  <si>
    <t>Wellington S D A School</t>
  </si>
  <si>
    <t>Waitakere S D A School</t>
  </si>
  <si>
    <t>Whangarei Adventist Christian School</t>
  </si>
  <si>
    <t>Hutt International Boys' School</t>
  </si>
  <si>
    <t>Hare Krishna School</t>
  </si>
  <si>
    <t>Takanini T I (Proposed)</t>
  </si>
  <si>
    <t>Long Bay Intermediate (Proposed)</t>
  </si>
  <si>
    <t>Waiuku North-East Primary (Proposed)</t>
  </si>
  <si>
    <t>West Harbour Central (Proposed)</t>
  </si>
  <si>
    <t>Stanmore Bay Primary No 2 (Proposed)</t>
  </si>
  <si>
    <t>Massey East Secondary (Proposed)</t>
  </si>
  <si>
    <t>Howick South Primary No 2 Proposed</t>
  </si>
  <si>
    <t>Orams Road (Proposed)</t>
  </si>
  <si>
    <t>Orewa Intermediate (Proposed)</t>
  </si>
  <si>
    <t>Hobsonville Intermediate (Proposed)</t>
  </si>
  <si>
    <t>Papakura Ti And Redhills Int (Proposed)</t>
  </si>
  <si>
    <t>Levin East Intermediate</t>
  </si>
  <si>
    <t>Limeburners Primary (Proposed)</t>
  </si>
  <si>
    <t>Takanini West Primary (Proposed)</t>
  </si>
  <si>
    <t>Titirangi Intermediate (Proposed)</t>
  </si>
  <si>
    <t>Titirangi South Primary (Proposed)</t>
  </si>
  <si>
    <t>Warkworth North Secondary School</t>
  </si>
  <si>
    <t>Massey Intermediate (Proposed)</t>
  </si>
  <si>
    <t>Bradbury Road Primary</t>
  </si>
  <si>
    <t>Konini Park Outdoor Education Centre</t>
  </si>
  <si>
    <t>Kingswood Ihc</t>
  </si>
  <si>
    <t>Stratford Primary Proposed</t>
  </si>
  <si>
    <t>Glenfield North (Proposed)</t>
  </si>
  <si>
    <t>Golflands - East Tamaki</t>
  </si>
  <si>
    <t>West Harbour No 2 (Proposed)</t>
  </si>
  <si>
    <t>Kerikeri Primary (Proposed)</t>
  </si>
  <si>
    <t>College Rifles (Proposed)</t>
  </si>
  <si>
    <t>Unitech Primary (Proposed)</t>
  </si>
  <si>
    <t>Ellerslie No 2 Primary (Proposed)</t>
  </si>
  <si>
    <t>Luke Street Special School</t>
  </si>
  <si>
    <t>Waimauku No 2 (Proposed)</t>
  </si>
  <si>
    <t>Sutherland Primary (Proposed)</t>
  </si>
  <si>
    <t>Greenhithe Intermediate (Proposed)</t>
  </si>
  <si>
    <t>Glen Eden No 2 (Proposed)</t>
  </si>
  <si>
    <t>Auckland Isthmus New Secondary School (Proposed)</t>
  </si>
  <si>
    <t>Meadowbank Primary</t>
  </si>
  <si>
    <t>Garin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</si>
</sst>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0.00;[Red]\-&quot;$&quot;#,##0.00"/>
    <numFmt numFmtId="44" formatCode="_-&quot;$&quot;* #,##0.00_-;\-&quot;$&quot;* #,##0.00_-;_-&quot;$&quot;* &quot;-&quot;??_-;_-@_-"/>
    <numFmt numFmtId="164" formatCode="&quot;$&quot;#,##0.00"/>
    <numFmt numFmtId="165" formatCode="[$$-1409]#,##0.00"/>
    <numFmt numFmtId="166" formatCode="#,##0_);\(#,##0\);0_);* @_)"/>
    <numFmt numFmtId="167" formatCode="#,##0.0_);\(#,##0.0\);0.0_);* @_)"/>
    <numFmt numFmtId="168" formatCode="#,##0.00_);\(#,##0.00\);0.00_);* @_)"/>
    <numFmt numFmtId="169" formatCode="#,##0.000_);\(#,##0.000\);0.000_);* @_)"/>
    <numFmt numFmtId="170" formatCode="#,##0.0000_);\(#,##0.0000\);0.0000_);* @_)"/>
    <numFmt numFmtId="171" formatCode="0;\-0;0;* @"/>
    <numFmt numFmtId="172" formatCode="0%;\-0%;0%;* @_%"/>
    <numFmt numFmtId="173" formatCode="0.0%;\-0.0%;0.0%;* @_%"/>
    <numFmt numFmtId="174" formatCode="0.00%;\-0.00%;0.00%;* @_%"/>
    <numFmt numFmtId="175" formatCode="0.000%;\-0.000%;0.000%;* @_%"/>
    <numFmt numFmtId="176" formatCode="&quot;$&quot;* #,##0_);&quot;$&quot;* \(#,##0\);&quot;$&quot;* 0_);* @_)"/>
    <numFmt numFmtId="177" formatCode="&quot;$&quot;* #,##0.0_);&quot;$&quot;* \(#,##0.0\);&quot;$&quot;* 0.0_);* @_)"/>
    <numFmt numFmtId="178" formatCode="&quot;$&quot;* #,##0.00_);&quot;$&quot;* \(#,##0.00\);&quot;$&quot;* 0.00_);* @_)"/>
    <numFmt numFmtId="179" formatCode="&quot;$&quot;* #,##0.000_);&quot;$&quot;* \(#,##0.000\);&quot;$&quot;* 0.000_);* @_)"/>
    <numFmt numFmtId="180" formatCode="&quot;$&quot;* #,##0.0000_);&quot;$&quot;* \(#,##0.0000\);&quot;$&quot;* 0.0000_);* @_)"/>
    <numFmt numFmtId="181" formatCode="d\-mmm\-yyyy;[Red]&quot;Not date&quot;;&quot;-&quot;;[Red]* &quot;Not date&quot;"/>
    <numFmt numFmtId="182" formatCode="d\-mmm\-yyyy\ h:mm\ AM/PM;[Red]* &quot;Not date&quot;;&quot;-&quot;;[Red]* &quot;Not date&quot;"/>
    <numFmt numFmtId="183" formatCode="d/mm/yyyy;[Red]* &quot;Not date&quot;;&quot;-&quot;;[Red]* &quot;Not date&quot;"/>
    <numFmt numFmtId="184" formatCode="mmm\-yy;[Red]* &quot;Not date&quot;;&quot;-&quot;;[Red]* &quot;Not date&quot;"/>
    <numFmt numFmtId="185" formatCode="h:mm\ AM/PM;[Red]* &quot;Not time&quot;;\-;[Red]* &quot;Not time&quot;"/>
    <numFmt numFmtId="186" formatCode="[h]:mm;[Red]* &quot;Not time&quot;;[h]:mm;[Red]* &quot;Not time&quot;"/>
    <numFmt numFmtId="187" formatCode="d\-mmm\-yyyy;[Red]* &quot;Not date&quot;;&quot;-&quot;;[Red]* &quot;Not date&quot;"/>
    <numFmt numFmtId="188" formatCode="d\-mmm\-yyyy\ h:mm\ AM/PM;[Red]* &quot;Not time&quot;;0;[Red]* &quot;Not time&quot;"/>
    <numFmt numFmtId="189" formatCode="mm/dd/yyyy;[Red]* &quot;Not date&quot;;&quot;-&quot;;[Red]* &quot;Not date&quot;"/>
    <numFmt numFmtId="190" formatCode="0.0%"/>
  </numFmts>
  <fonts count="36">
    <font>
      <sz val="10"/>
      <name val="Arial"/>
    </font>
    <font>
      <sz val="10"/>
      <name val="Arial"/>
      <family val="2"/>
    </font>
    <font>
      <b/>
      <sz val="10"/>
      <name val="Arial"/>
      <family val="2"/>
    </font>
    <font>
      <sz val="8"/>
      <name val="Arial"/>
      <family val="2"/>
    </font>
    <font>
      <sz val="8"/>
      <color indexed="8"/>
      <name val="Arial"/>
      <family val="2"/>
    </font>
    <font>
      <b/>
      <sz val="14"/>
      <name val="Arial"/>
      <family val="2"/>
    </font>
    <font>
      <b/>
      <sz val="12"/>
      <name val="Arial"/>
      <family val="2"/>
    </font>
    <font>
      <b/>
      <sz val="10"/>
      <name val="Arial"/>
      <family val="2"/>
    </font>
    <font>
      <b/>
      <sz val="8"/>
      <name val="Arial"/>
      <family val="2"/>
    </font>
    <font>
      <u/>
      <sz val="8"/>
      <color indexed="12"/>
      <name val="Arial"/>
      <family val="2"/>
    </font>
    <font>
      <sz val="8"/>
      <color indexed="12"/>
      <name val="Arial"/>
      <family val="2"/>
    </font>
    <font>
      <b/>
      <sz val="8"/>
      <color indexed="12"/>
      <name val="Arial"/>
      <family val="2"/>
    </font>
    <font>
      <b/>
      <sz val="11"/>
      <color rgb="FFFA7D00"/>
      <name val="Calibri"/>
      <family val="2"/>
      <scheme val="minor"/>
    </font>
    <font>
      <b/>
      <sz val="11"/>
      <color theme="0"/>
      <name val="Calibri"/>
      <family val="2"/>
      <scheme val="minor"/>
    </font>
    <font>
      <i/>
      <sz val="11"/>
      <color rgb="FF7F7F7F"/>
      <name val="Calibri"/>
      <family val="2"/>
      <scheme val="minor"/>
    </font>
    <font>
      <sz val="11"/>
      <color rgb="FF3F3F76"/>
      <name val="Calibri"/>
      <family val="2"/>
      <scheme val="minor"/>
    </font>
    <font>
      <b/>
      <sz val="11"/>
      <color rgb="FF3F3F76"/>
      <name val="Calibri"/>
      <family val="2"/>
      <scheme val="minor"/>
    </font>
    <font>
      <sz val="11"/>
      <name val="Calibri"/>
      <family val="2"/>
      <scheme val="minor"/>
    </font>
    <font>
      <b/>
      <sz val="11"/>
      <name val="Calibri"/>
      <family val="2"/>
      <scheme val="minor"/>
    </font>
    <font>
      <sz val="11"/>
      <color rgb="FF9C6500"/>
      <name val="Calibri"/>
      <family val="2"/>
      <scheme val="minor"/>
    </font>
    <font>
      <sz val="11"/>
      <color rgb="FFFF0000"/>
      <name val="Calibri"/>
      <family val="2"/>
      <scheme val="minor"/>
    </font>
    <font>
      <b/>
      <sz val="11"/>
      <color rgb="FF9C6500"/>
      <name val="Calibri"/>
      <family val="2"/>
      <scheme val="minor"/>
    </font>
    <font>
      <b/>
      <sz val="11"/>
      <color rgb="FFFF0000"/>
      <name val="Calibri"/>
      <family val="2"/>
      <scheme val="minor"/>
    </font>
    <font>
      <sz val="10"/>
      <color rgb="FF000000"/>
      <name val="Calibri"/>
      <family val="2"/>
    </font>
    <font>
      <sz val="10"/>
      <name val="Calibri"/>
      <family val="2"/>
      <scheme val="minor"/>
    </font>
    <font>
      <b/>
      <sz val="16"/>
      <name val="Calibri"/>
      <family val="2"/>
      <scheme val="minor"/>
    </font>
    <font>
      <b/>
      <sz val="16"/>
      <color theme="1"/>
      <name val="Calibri"/>
      <family val="2"/>
      <scheme val="minor"/>
    </font>
    <font>
      <b/>
      <sz val="20"/>
      <color theme="1"/>
      <name val="Calibri"/>
      <family val="2"/>
      <scheme val="minor"/>
    </font>
    <font>
      <b/>
      <sz val="10"/>
      <name val="Calibri"/>
      <family val="2"/>
      <scheme val="minor"/>
    </font>
    <font>
      <b/>
      <sz val="14"/>
      <name val="Calibri"/>
      <family val="2"/>
      <scheme val="minor"/>
    </font>
    <font>
      <sz val="14"/>
      <name val="Calibri"/>
      <family val="2"/>
      <scheme val="minor"/>
    </font>
    <font>
      <b/>
      <i/>
      <sz val="10"/>
      <color theme="0" tint="-0.499984740745262"/>
      <name val="Calibri"/>
      <family val="2"/>
      <scheme val="minor"/>
    </font>
    <font>
      <sz val="10"/>
      <color rgb="FF000000"/>
      <name val="Calibri"/>
      <family val="2"/>
      <scheme val="minor"/>
    </font>
    <font>
      <sz val="8"/>
      <name val="Calibri"/>
      <family val="2"/>
      <scheme val="minor"/>
    </font>
    <font>
      <b/>
      <strike/>
      <sz val="11"/>
      <color rgb="FF3F3F76"/>
      <name val="Calibri"/>
      <family val="2"/>
      <scheme val="minor"/>
    </font>
    <font>
      <strike/>
      <sz val="11"/>
      <color rgb="FF3F3F76"/>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rgb="FFF2F2F2"/>
      </patternFill>
    </fill>
    <fill>
      <patternFill patternType="solid">
        <fgColor rgb="FFA5A5A5"/>
      </patternFill>
    </fill>
    <fill>
      <patternFill patternType="solid">
        <fgColor rgb="FFFFCC99"/>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EB9C"/>
      </patternFill>
    </fill>
    <fill>
      <patternFill patternType="solid">
        <fgColor theme="0"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D3D3D3"/>
      </left>
      <right style="thin">
        <color rgb="FFD3D3D3"/>
      </right>
      <top style="thin">
        <color rgb="FFD3D3D3"/>
      </top>
      <bottom style="thin">
        <color rgb="FFD3D3D3"/>
      </bottom>
      <diagonal/>
    </border>
  </borders>
  <cellStyleXfs count="88">
    <xf numFmtId="0" fontId="0" fillId="0" borderId="0"/>
    <xf numFmtId="0" fontId="12" fillId="5" borderId="26" applyNumberFormat="0" applyAlignment="0" applyProtection="0"/>
    <xf numFmtId="166" fontId="3" fillId="0" borderId="0" applyFill="0" applyBorder="0"/>
    <xf numFmtId="167" fontId="3" fillId="0" borderId="0" applyFill="0" applyBorder="0"/>
    <xf numFmtId="168" fontId="3" fillId="0" borderId="0" applyFill="0" applyBorder="0"/>
    <xf numFmtId="169" fontId="3" fillId="0" borderId="0" applyFill="0" applyBorder="0"/>
    <xf numFmtId="170" fontId="3" fillId="0" borderId="0" applyFill="0" applyBorder="0"/>
    <xf numFmtId="181" fontId="3" fillId="0" borderId="0" applyFill="0" applyBorder="0"/>
    <xf numFmtId="182" fontId="3" fillId="0" borderId="0" applyFill="0" applyBorder="0"/>
    <xf numFmtId="183" fontId="3" fillId="0" borderId="0" applyFill="0" applyBorder="0"/>
    <xf numFmtId="189" fontId="3" fillId="0" borderId="0" applyFill="0" applyBorder="0"/>
    <xf numFmtId="184" fontId="3" fillId="0" borderId="0" applyFill="0" applyBorder="0"/>
    <xf numFmtId="184" fontId="3" fillId="0" borderId="0" applyFill="0" applyBorder="0">
      <alignment horizontal="center"/>
    </xf>
    <xf numFmtId="171" fontId="3" fillId="0" borderId="0" applyFill="0" applyBorder="0"/>
    <xf numFmtId="0" fontId="13" fillId="6" borderId="27" applyNumberFormat="0" applyAlignment="0" applyProtection="0"/>
    <xf numFmtId="185" fontId="3" fillId="0" borderId="0" applyFill="0" applyBorder="0"/>
    <xf numFmtId="186" fontId="3" fillId="0" borderId="0" applyFill="0" applyBorder="0"/>
    <xf numFmtId="172" fontId="3" fillId="0" borderId="0" applyFill="0" applyBorder="0"/>
    <xf numFmtId="173" fontId="4" fillId="0" borderId="0" applyFill="0" applyBorder="0"/>
    <xf numFmtId="174" fontId="3" fillId="0" borderId="0" applyFill="0" applyBorder="0"/>
    <xf numFmtId="175" fontId="3" fillId="0" borderId="0" applyFill="0" applyBorder="0"/>
    <xf numFmtId="176" fontId="3" fillId="0" borderId="0" applyFill="0" applyBorder="0"/>
    <xf numFmtId="177" fontId="3" fillId="0" borderId="0" applyFill="0" applyBorder="0"/>
    <xf numFmtId="178" fontId="3" fillId="0" borderId="0" applyFill="0" applyBorder="0"/>
    <xf numFmtId="179" fontId="3" fillId="0" borderId="0" applyFill="0" applyBorder="0"/>
    <xf numFmtId="180" fontId="3" fillId="0" borderId="0" applyFill="0" applyBorder="0"/>
    <xf numFmtId="44" fontId="1" fillId="0" borderId="0" applyFont="0" applyFill="0" applyBorder="0" applyAlignment="0" applyProtection="0"/>
    <xf numFmtId="0" fontId="14" fillId="0" borderId="0" applyNumberFormat="0" applyFill="0" applyBorder="0" applyAlignment="0" applyProtection="0"/>
    <xf numFmtId="0" fontId="5" fillId="0" borderId="0" applyFill="0" applyBorder="0"/>
    <xf numFmtId="0" fontId="6" fillId="0" borderId="0" applyFill="0" applyBorder="0"/>
    <xf numFmtId="0" fontId="7" fillId="0" borderId="0" applyFill="0" applyBorder="0"/>
    <xf numFmtId="0" fontId="8" fillId="0" borderId="0" applyFill="0" applyBorder="0"/>
    <xf numFmtId="0" fontId="9" fillId="0" borderId="0" applyFill="0" applyBorder="0">
      <alignment horizontal="left"/>
      <protection hidden="1"/>
    </xf>
    <xf numFmtId="0" fontId="9" fillId="0" borderId="0" applyFill="0" applyBorder="0">
      <alignment horizontal="left" indent="1"/>
      <protection hidden="1"/>
    </xf>
    <xf numFmtId="0" fontId="9" fillId="0" borderId="0" applyFill="0" applyBorder="0">
      <alignment horizontal="left" indent="2"/>
      <protection hidden="1"/>
    </xf>
    <xf numFmtId="0" fontId="9" fillId="0" borderId="0" applyFill="0" applyBorder="0">
      <alignment horizontal="left" indent="3"/>
      <protection hidden="1"/>
    </xf>
    <xf numFmtId="166" fontId="10" fillId="0" borderId="0" applyFill="0" applyBorder="0">
      <protection locked="0"/>
    </xf>
    <xf numFmtId="167" fontId="10" fillId="0" borderId="0" applyFill="0" applyBorder="0">
      <protection locked="0"/>
    </xf>
    <xf numFmtId="168" fontId="10" fillId="0" borderId="0" applyFill="0" applyBorder="0">
      <protection locked="0"/>
    </xf>
    <xf numFmtId="169" fontId="10" fillId="0" borderId="0" applyFill="0" applyBorder="0">
      <protection locked="0"/>
    </xf>
    <xf numFmtId="170" fontId="10" fillId="0" borderId="0" applyFill="0" applyBorder="0">
      <protection locked="0"/>
    </xf>
    <xf numFmtId="187" fontId="10" fillId="0" borderId="0" applyFill="0" applyBorder="0">
      <protection locked="0"/>
    </xf>
    <xf numFmtId="188" fontId="10" fillId="0" borderId="0" applyFill="0" applyBorder="0">
      <protection locked="0"/>
    </xf>
    <xf numFmtId="183" fontId="10" fillId="0" borderId="0" applyFill="0" applyBorder="0">
      <protection locked="0"/>
    </xf>
    <xf numFmtId="189" fontId="10" fillId="0" borderId="0" applyFill="0" applyBorder="0">
      <protection locked="0"/>
    </xf>
    <xf numFmtId="184" fontId="10" fillId="0" borderId="0" applyFill="0" applyBorder="0">
      <protection locked="0"/>
    </xf>
    <xf numFmtId="171" fontId="10" fillId="0" borderId="0" applyFill="0" applyBorder="0">
      <protection locked="0"/>
    </xf>
    <xf numFmtId="171" fontId="11" fillId="0" borderId="0" applyFill="0" applyBorder="0">
      <protection locked="0"/>
    </xf>
    <xf numFmtId="171" fontId="10" fillId="0" borderId="0" applyFill="0" applyBorder="0">
      <protection locked="0"/>
    </xf>
    <xf numFmtId="49" fontId="10" fillId="0" borderId="0" applyFill="0" applyBorder="0">
      <alignment vertical="top"/>
      <protection locked="0"/>
    </xf>
    <xf numFmtId="49" fontId="11" fillId="0" borderId="0" applyFill="0" applyBorder="0">
      <alignment vertical="top"/>
      <protection locked="0"/>
    </xf>
    <xf numFmtId="49" fontId="10" fillId="0" borderId="0" applyFill="0" applyBorder="0">
      <alignment vertical="top" wrapText="1"/>
      <protection locked="0"/>
    </xf>
    <xf numFmtId="185" fontId="10" fillId="0" borderId="0" applyFill="0" applyBorder="0">
      <protection locked="0"/>
    </xf>
    <xf numFmtId="186" fontId="10" fillId="0" borderId="0" applyFill="0" applyBorder="0">
      <protection locked="0"/>
    </xf>
    <xf numFmtId="0" fontId="15" fillId="7" borderId="26" applyNumberFormat="0" applyAlignment="0" applyProtection="0"/>
    <xf numFmtId="172" fontId="10" fillId="0" borderId="0" applyFill="0" applyBorder="0">
      <protection locked="0"/>
    </xf>
    <xf numFmtId="173" fontId="10" fillId="0" borderId="0" applyFill="0" applyBorder="0">
      <protection locked="0"/>
    </xf>
    <xf numFmtId="174" fontId="10" fillId="0" borderId="0" applyFill="0" applyBorder="0">
      <protection locked="0"/>
    </xf>
    <xf numFmtId="175" fontId="10" fillId="0" borderId="0" applyFill="0" applyBorder="0">
      <protection locked="0"/>
    </xf>
    <xf numFmtId="176" fontId="10" fillId="0" borderId="0" applyFill="0" applyBorder="0">
      <protection locked="0"/>
    </xf>
    <xf numFmtId="177" fontId="10" fillId="0" borderId="0" applyFill="0" applyBorder="0">
      <protection locked="0"/>
    </xf>
    <xf numFmtId="178" fontId="10" fillId="0" borderId="0" applyFill="0" applyBorder="0">
      <protection locked="0"/>
    </xf>
    <xf numFmtId="179" fontId="10" fillId="0" borderId="0" applyFill="0" applyBorder="0">
      <protection locked="0"/>
    </xf>
    <xf numFmtId="180" fontId="10" fillId="0" borderId="0" applyFill="0" applyBorder="0">
      <protection locked="0"/>
    </xf>
    <xf numFmtId="49" fontId="10" fillId="0" borderId="0" applyFill="0" applyBorder="0">
      <alignment horizontal="left" vertical="top"/>
      <protection locked="0"/>
    </xf>
    <xf numFmtId="49" fontId="10" fillId="0" borderId="0" applyFill="0" applyBorder="0">
      <alignment horizontal="left" vertical="top" indent="1"/>
      <protection locked="0"/>
    </xf>
    <xf numFmtId="49" fontId="10" fillId="0" borderId="0" applyFill="0" applyBorder="0">
      <alignment horizontal="left" vertical="top" indent="2"/>
      <protection locked="0"/>
    </xf>
    <xf numFmtId="49" fontId="10" fillId="0" borderId="0" applyFill="0" applyBorder="0">
      <alignment horizontal="left" vertical="top" indent="3"/>
      <protection locked="0"/>
    </xf>
    <xf numFmtId="49" fontId="10" fillId="0" borderId="0" applyFill="0" applyBorder="0">
      <alignment horizontal="left" vertical="top" indent="4"/>
      <protection locked="0"/>
    </xf>
    <xf numFmtId="49" fontId="10" fillId="0" borderId="0" applyFill="0" applyBorder="0">
      <alignment horizontal="center"/>
      <protection locked="0"/>
    </xf>
    <xf numFmtId="49" fontId="10" fillId="0" borderId="0" applyFill="0" applyBorder="0">
      <alignment horizontal="center" wrapText="1"/>
      <protection locked="0"/>
    </xf>
    <xf numFmtId="49" fontId="3" fillId="0" borderId="0" applyFill="0" applyBorder="0">
      <alignment vertical="top"/>
    </xf>
    <xf numFmtId="49" fontId="3" fillId="0" borderId="0" applyFill="0" applyBorder="0">
      <alignment vertical="top" wrapText="1"/>
    </xf>
    <xf numFmtId="0" fontId="3" fillId="0" borderId="0" applyFill="0" applyBorder="0"/>
    <xf numFmtId="9" fontId="1" fillId="0" borderId="0" applyFont="0" applyFill="0" applyBorder="0" applyAlignment="0" applyProtection="0"/>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3" fillId="0" borderId="0" applyFill="0" applyBorder="0">
      <alignment vertical="top"/>
    </xf>
    <xf numFmtId="0" fontId="3" fillId="0" borderId="0" applyFill="0" applyBorder="0">
      <alignment horizontal="left" vertical="top" indent="1"/>
    </xf>
    <xf numFmtId="0" fontId="3" fillId="0" borderId="0" applyFill="0" applyBorder="0">
      <alignment horizontal="left" vertical="top" indent="2"/>
    </xf>
    <xf numFmtId="0" fontId="3" fillId="0" borderId="0" applyFill="0" applyBorder="0">
      <alignment horizontal="left" vertical="top" indent="3"/>
    </xf>
    <xf numFmtId="0" fontId="3" fillId="0" borderId="0" applyFill="0" applyBorder="0">
      <alignment horizontal="left" vertical="top" indent="4"/>
    </xf>
    <xf numFmtId="0" fontId="3" fillId="0" borderId="0" applyFill="0" applyBorder="0">
      <alignment horizontal="center"/>
    </xf>
    <xf numFmtId="0" fontId="3" fillId="0" borderId="0" applyFill="0" applyBorder="0">
      <alignment horizontal="center" wrapText="1"/>
    </xf>
    <xf numFmtId="0" fontId="19" fillId="11" borderId="0" applyNumberFormat="0" applyBorder="0" applyAlignment="0" applyProtection="0"/>
    <xf numFmtId="0" fontId="20" fillId="0" borderId="0" applyNumberFormat="0" applyFill="0" applyBorder="0" applyAlignment="0" applyProtection="0"/>
  </cellStyleXfs>
  <cellXfs count="196">
    <xf numFmtId="0" fontId="0" fillId="0" borderId="0" xfId="0"/>
    <xf numFmtId="0" fontId="0" fillId="2" borderId="0" xfId="0" applyFill="1"/>
    <xf numFmtId="0" fontId="2" fillId="2" borderId="2" xfId="0" applyFont="1" applyFill="1" applyBorder="1"/>
    <xf numFmtId="0" fontId="0" fillId="2" borderId="13" xfId="0" applyFill="1" applyBorder="1"/>
    <xf numFmtId="0" fontId="0" fillId="2" borderId="4" xfId="0" applyFill="1" applyBorder="1"/>
    <xf numFmtId="0" fontId="0" fillId="2" borderId="14" xfId="0" applyFill="1" applyBorder="1"/>
    <xf numFmtId="190" fontId="12" fillId="5" borderId="26" xfId="74" applyNumberFormat="1" applyFont="1" applyFill="1" applyBorder="1" applyAlignment="1">
      <alignment horizontal="center"/>
    </xf>
    <xf numFmtId="0" fontId="16" fillId="7" borderId="1" xfId="54" applyFont="1" applyBorder="1" applyAlignment="1">
      <alignment horizontal="center"/>
    </xf>
    <xf numFmtId="0" fontId="17" fillId="0" borderId="0" xfId="0" applyFont="1" applyAlignment="1">
      <alignment vertical="center" wrapText="1"/>
    </xf>
    <xf numFmtId="0" fontId="13" fillId="6" borderId="27" xfId="14"/>
    <xf numFmtId="0" fontId="15" fillId="7" borderId="1" xfId="54" applyBorder="1" applyAlignment="1">
      <alignment horizontal="center"/>
    </xf>
    <xf numFmtId="0" fontId="12" fillId="5" borderId="26" xfId="1" applyAlignment="1">
      <alignment horizontal="center"/>
    </xf>
    <xf numFmtId="2" fontId="12" fillId="5" borderId="26" xfId="1" applyNumberFormat="1" applyAlignment="1">
      <alignment horizontal="center"/>
    </xf>
    <xf numFmtId="0" fontId="13" fillId="6" borderId="27" xfId="14" applyAlignment="1">
      <alignment vertical="center"/>
    </xf>
    <xf numFmtId="0" fontId="14" fillId="0" borderId="0" xfId="27" applyBorder="1" applyAlignment="1">
      <alignment vertical="center"/>
    </xf>
    <xf numFmtId="0" fontId="14" fillId="0" borderId="0" xfId="27" applyAlignment="1"/>
    <xf numFmtId="0" fontId="14" fillId="0" borderId="0" xfId="27" applyBorder="1" applyAlignment="1"/>
    <xf numFmtId="0" fontId="17" fillId="0" borderId="0" xfId="0" applyFont="1"/>
    <xf numFmtId="8" fontId="17" fillId="0" borderId="0" xfId="0" applyNumberFormat="1" applyFont="1"/>
    <xf numFmtId="0" fontId="17" fillId="0" borderId="0" xfId="0" applyFont="1" applyAlignment="1">
      <alignment vertical="center"/>
    </xf>
    <xf numFmtId="0" fontId="19" fillId="11" borderId="26" xfId="86" applyBorder="1" applyAlignment="1">
      <alignment horizontal="center"/>
    </xf>
    <xf numFmtId="0" fontId="21" fillId="11" borderId="26" xfId="86" applyFont="1" applyBorder="1" applyAlignment="1">
      <alignment horizontal="center"/>
    </xf>
    <xf numFmtId="0" fontId="20" fillId="0" borderId="0" xfId="87" applyBorder="1" applyAlignment="1"/>
    <xf numFmtId="0" fontId="20" fillId="0" borderId="0" xfId="87"/>
    <xf numFmtId="0" fontId="22" fillId="0" borderId="0" xfId="87" applyFont="1"/>
    <xf numFmtId="0" fontId="20" fillId="0" borderId="0" xfId="87" applyAlignment="1">
      <alignment horizontal="left"/>
    </xf>
    <xf numFmtId="0" fontId="18" fillId="0" borderId="0" xfId="0" applyFont="1" applyAlignment="1">
      <alignment horizontal="center" wrapText="1"/>
    </xf>
    <xf numFmtId="0" fontId="17" fillId="0" borderId="0" xfId="0" applyFont="1" applyAlignment="1">
      <alignment horizontal="center" wrapText="1"/>
    </xf>
    <xf numFmtId="0" fontId="17" fillId="4" borderId="0" xfId="73" applyFont="1" applyFill="1"/>
    <xf numFmtId="0" fontId="17" fillId="0" borderId="0" xfId="73" applyFont="1"/>
    <xf numFmtId="0" fontId="17" fillId="0" borderId="11" xfId="73" applyFont="1" applyBorder="1"/>
    <xf numFmtId="0" fontId="17" fillId="0" borderId="0" xfId="73" applyFont="1" applyAlignment="1">
      <alignment horizontal="center"/>
    </xf>
    <xf numFmtId="14" fontId="17" fillId="0" borderId="0" xfId="73" applyNumberFormat="1" applyFont="1" applyAlignment="1">
      <alignment horizontal="center"/>
    </xf>
    <xf numFmtId="14" fontId="17" fillId="0" borderId="0" xfId="73" applyNumberFormat="1" applyFont="1"/>
    <xf numFmtId="0" fontId="18" fillId="4" borderId="0" xfId="73" applyFont="1" applyFill="1"/>
    <xf numFmtId="14" fontId="21" fillId="11" borderId="0" xfId="86" applyNumberFormat="1" applyFont="1"/>
    <xf numFmtId="0" fontId="1" fillId="2" borderId="0" xfId="0" applyFont="1" applyFill="1"/>
    <xf numFmtId="0" fontId="2" fillId="2" borderId="0" xfId="0" applyFont="1" applyFill="1" applyAlignment="1">
      <alignment horizontal="justify"/>
    </xf>
    <xf numFmtId="0" fontId="1" fillId="2" borderId="0" xfId="0" applyFont="1" applyFill="1" applyAlignment="1">
      <alignment horizontal="left" indent="6"/>
    </xf>
    <xf numFmtId="0" fontId="1" fillId="2" borderId="0" xfId="0" applyFont="1" applyFill="1" applyAlignment="1">
      <alignment horizontal="left" indent="9"/>
    </xf>
    <xf numFmtId="0" fontId="2" fillId="2" borderId="0" xfId="0" applyFont="1" applyFill="1"/>
    <xf numFmtId="0" fontId="1" fillId="2" borderId="0" xfId="0" applyFont="1" applyFill="1" applyProtection="1">
      <protection locked="0"/>
    </xf>
    <xf numFmtId="0" fontId="1" fillId="2" borderId="0" xfId="0" applyFont="1" applyFill="1" applyAlignment="1">
      <alignment horizontal="right"/>
    </xf>
    <xf numFmtId="0" fontId="1" fillId="2" borderId="0" xfId="0" applyFont="1" applyFill="1" applyAlignment="1">
      <alignment wrapText="1"/>
    </xf>
    <xf numFmtId="8" fontId="1" fillId="2" borderId="0" xfId="0" applyNumberFormat="1" applyFont="1" applyFill="1" applyAlignment="1">
      <alignment wrapText="1"/>
    </xf>
    <xf numFmtId="8" fontId="1" fillId="2" borderId="0" xfId="0" applyNumberFormat="1" applyFont="1" applyFill="1"/>
    <xf numFmtId="0" fontId="23" fillId="0" borderId="28" xfId="0" applyFont="1" applyBorder="1" applyAlignment="1">
      <alignment horizontal="center" vertical="top" wrapText="1" readingOrder="1"/>
    </xf>
    <xf numFmtId="0" fontId="23" fillId="0" borderId="28" xfId="0" applyFont="1" applyBorder="1" applyAlignment="1">
      <alignment vertical="top" wrapText="1" readingOrder="1"/>
    </xf>
    <xf numFmtId="0" fontId="24" fillId="2" borderId="0" xfId="0" applyFont="1" applyFill="1"/>
    <xf numFmtId="0" fontId="24" fillId="8" borderId="19" xfId="0" applyFont="1" applyFill="1" applyBorder="1"/>
    <xf numFmtId="0" fontId="25" fillId="8" borderId="20" xfId="0" applyFont="1" applyFill="1" applyBorder="1" applyAlignment="1">
      <alignment horizontal="center"/>
    </xf>
    <xf numFmtId="0" fontId="26" fillId="8" borderId="20" xfId="0" applyFont="1" applyFill="1" applyBorder="1" applyAlignment="1">
      <alignment horizontal="center"/>
    </xf>
    <xf numFmtId="0" fontId="28" fillId="2" borderId="2" xfId="0" applyFont="1" applyFill="1" applyBorder="1"/>
    <xf numFmtId="0" fontId="28" fillId="2" borderId="0" xfId="0" applyFont="1" applyFill="1"/>
    <xf numFmtId="0" fontId="24" fillId="2" borderId="2" xfId="0" applyFont="1" applyFill="1" applyBorder="1"/>
    <xf numFmtId="0" fontId="24" fillId="2" borderId="1" xfId="0" applyFont="1" applyFill="1" applyBorder="1" applyAlignment="1" applyProtection="1">
      <alignment horizontal="center"/>
      <protection locked="0"/>
    </xf>
    <xf numFmtId="0" fontId="24" fillId="2" borderId="3" xfId="0" applyFont="1" applyFill="1" applyBorder="1"/>
    <xf numFmtId="1" fontId="24" fillId="2" borderId="18" xfId="0" applyNumberFormat="1" applyFont="1" applyFill="1" applyBorder="1" applyAlignment="1" applyProtection="1">
      <alignment horizontal="center"/>
      <protection locked="0"/>
    </xf>
    <xf numFmtId="1" fontId="24" fillId="2" borderId="0" xfId="0" applyNumberFormat="1" applyFont="1" applyFill="1" applyAlignment="1">
      <alignment horizontal="center"/>
    </xf>
    <xf numFmtId="0" fontId="24" fillId="2" borderId="13" xfId="0" applyFont="1" applyFill="1" applyBorder="1"/>
    <xf numFmtId="0" fontId="24" fillId="2" borderId="4" xfId="0" applyFont="1" applyFill="1" applyBorder="1"/>
    <xf numFmtId="1" fontId="24" fillId="2" borderId="4" xfId="0" applyNumberFormat="1" applyFont="1" applyFill="1" applyBorder="1" applyAlignment="1">
      <alignment horizontal="center"/>
    </xf>
    <xf numFmtId="0" fontId="24" fillId="2" borderId="14" xfId="0" applyFont="1" applyFill="1" applyBorder="1"/>
    <xf numFmtId="0" fontId="24" fillId="2" borderId="15" xfId="0" applyFont="1" applyFill="1" applyBorder="1"/>
    <xf numFmtId="0" fontId="24" fillId="2" borderId="16" xfId="0" applyFont="1" applyFill="1" applyBorder="1"/>
    <xf numFmtId="0" fontId="24" fillId="2" borderId="17" xfId="0" applyFont="1" applyFill="1" applyBorder="1"/>
    <xf numFmtId="0" fontId="28" fillId="2" borderId="3" xfId="0" applyFont="1" applyFill="1" applyBorder="1"/>
    <xf numFmtId="0" fontId="24" fillId="3" borderId="5" xfId="0" applyFont="1" applyFill="1" applyBorder="1"/>
    <xf numFmtId="0" fontId="24" fillId="3" borderId="6" xfId="0" applyFont="1" applyFill="1" applyBorder="1" applyAlignment="1">
      <alignment horizontal="center"/>
    </xf>
    <xf numFmtId="0" fontId="24" fillId="3" borderId="7" xfId="0" applyFont="1" applyFill="1" applyBorder="1"/>
    <xf numFmtId="0" fontId="24" fillId="2" borderId="3" xfId="0" applyFont="1" applyFill="1" applyBorder="1" applyAlignment="1">
      <alignment horizontal="center"/>
    </xf>
    <xf numFmtId="0" fontId="24" fillId="2" borderId="2" xfId="0" applyFont="1" applyFill="1" applyBorder="1" applyAlignment="1">
      <alignment horizontal="center"/>
    </xf>
    <xf numFmtId="0" fontId="24" fillId="3" borderId="6" xfId="0" applyFont="1" applyFill="1" applyBorder="1"/>
    <xf numFmtId="0" fontId="24" fillId="3" borderId="0" xfId="0" applyFont="1" applyFill="1"/>
    <xf numFmtId="0" fontId="24" fillId="3" borderId="8" xfId="0" applyFont="1" applyFill="1" applyBorder="1"/>
    <xf numFmtId="0" fontId="24" fillId="3" borderId="0" xfId="0" applyFont="1" applyFill="1" applyAlignment="1">
      <alignment horizontal="center"/>
    </xf>
    <xf numFmtId="0" fontId="24" fillId="3" borderId="9" xfId="0" applyFont="1" applyFill="1" applyBorder="1"/>
    <xf numFmtId="165" fontId="24" fillId="0" borderId="1" xfId="26" applyNumberFormat="1" applyFont="1" applyBorder="1" applyAlignment="1" applyProtection="1">
      <alignment horizontal="center"/>
      <protection locked="0"/>
    </xf>
    <xf numFmtId="165" fontId="24" fillId="10" borderId="1" xfId="0" applyNumberFormat="1" applyFont="1" applyFill="1" applyBorder="1" applyAlignment="1" applyProtection="1">
      <alignment horizontal="center"/>
      <protection hidden="1"/>
    </xf>
    <xf numFmtId="3" fontId="24" fillId="2" borderId="1" xfId="0" applyNumberFormat="1" applyFont="1" applyFill="1" applyBorder="1" applyAlignment="1" applyProtection="1">
      <alignment horizontal="center"/>
      <protection locked="0"/>
    </xf>
    <xf numFmtId="165" fontId="24" fillId="10" borderId="1" xfId="26" applyNumberFormat="1" applyFont="1" applyFill="1" applyBorder="1" applyAlignment="1" applyProtection="1">
      <alignment horizontal="center"/>
      <protection hidden="1"/>
    </xf>
    <xf numFmtId="3" fontId="24" fillId="10" borderId="1" xfId="0" applyNumberFormat="1" applyFont="1" applyFill="1" applyBorder="1" applyAlignment="1" applyProtection="1">
      <alignment horizontal="center"/>
      <protection hidden="1"/>
    </xf>
    <xf numFmtId="164" fontId="24" fillId="10" borderId="1" xfId="0" applyNumberFormat="1" applyFont="1" applyFill="1" applyBorder="1" applyAlignment="1" applyProtection="1">
      <alignment horizontal="center"/>
      <protection hidden="1"/>
    </xf>
    <xf numFmtId="0" fontId="24" fillId="3" borderId="10" xfId="0" applyFont="1" applyFill="1" applyBorder="1"/>
    <xf numFmtId="0" fontId="24" fillId="3" borderId="11" xfId="0" applyFont="1" applyFill="1" applyBorder="1"/>
    <xf numFmtId="0" fontId="24" fillId="3" borderId="12" xfId="0" applyFont="1" applyFill="1" applyBorder="1"/>
    <xf numFmtId="0" fontId="28" fillId="3" borderId="8" xfId="0" applyFont="1" applyFill="1" applyBorder="1" applyAlignment="1">
      <alignment horizontal="center"/>
    </xf>
    <xf numFmtId="0" fontId="28" fillId="3" borderId="0" xfId="0" applyFont="1" applyFill="1" applyAlignment="1">
      <alignment horizontal="center"/>
    </xf>
    <xf numFmtId="0" fontId="28" fillId="3" borderId="11" xfId="0" applyFont="1" applyFill="1" applyBorder="1" applyAlignment="1">
      <alignment horizontal="center"/>
    </xf>
    <xf numFmtId="0" fontId="28" fillId="3" borderId="9" xfId="0" applyFont="1" applyFill="1" applyBorder="1" applyAlignment="1">
      <alignment horizontal="center"/>
    </xf>
    <xf numFmtId="165" fontId="28" fillId="10" borderId="1" xfId="26" applyNumberFormat="1" applyFont="1" applyFill="1" applyBorder="1" applyAlignment="1" applyProtection="1">
      <alignment horizontal="center"/>
      <protection hidden="1"/>
    </xf>
    <xf numFmtId="0" fontId="28" fillId="2" borderId="8" xfId="0" applyFont="1" applyFill="1" applyBorder="1"/>
    <xf numFmtId="0" fontId="24" fillId="2" borderId="8" xfId="0" applyFont="1" applyFill="1" applyBorder="1"/>
    <xf numFmtId="0" fontId="24" fillId="2" borderId="9" xfId="0" applyFont="1" applyFill="1" applyBorder="1"/>
    <xf numFmtId="0" fontId="28" fillId="9" borderId="22" xfId="0" applyFont="1" applyFill="1" applyBorder="1" applyProtection="1">
      <protection hidden="1"/>
    </xf>
    <xf numFmtId="0" fontId="24" fillId="2" borderId="8" xfId="0" applyFont="1" applyFill="1" applyBorder="1" applyAlignment="1">
      <alignment wrapText="1"/>
    </xf>
    <xf numFmtId="0" fontId="24" fillId="2" borderId="1" xfId="0" applyFont="1" applyFill="1" applyBorder="1" applyAlignment="1">
      <alignment wrapText="1"/>
    </xf>
    <xf numFmtId="0" fontId="24" fillId="2" borderId="1" xfId="0" applyFont="1" applyFill="1" applyBorder="1" applyAlignment="1">
      <alignment horizontal="center" wrapText="1"/>
    </xf>
    <xf numFmtId="0" fontId="24" fillId="2" borderId="9" xfId="0" applyFont="1" applyFill="1" applyBorder="1" applyAlignment="1">
      <alignment wrapText="1"/>
    </xf>
    <xf numFmtId="0" fontId="24" fillId="2" borderId="22" xfId="0" applyFont="1" applyFill="1" applyBorder="1" applyAlignment="1" applyProtection="1">
      <alignment horizontal="center" vertical="center"/>
      <protection hidden="1"/>
    </xf>
    <xf numFmtId="0" fontId="32" fillId="0" borderId="1" xfId="0" applyFont="1" applyBorder="1" applyAlignment="1" applyProtection="1">
      <alignment horizontal="center" vertical="center" wrapText="1"/>
      <protection hidden="1"/>
    </xf>
    <xf numFmtId="164" fontId="24" fillId="2" borderId="23" xfId="0" applyNumberFormat="1" applyFont="1" applyFill="1" applyBorder="1" applyAlignment="1" applyProtection="1">
      <alignment horizontal="center" vertical="center"/>
      <protection hidden="1"/>
    </xf>
    <xf numFmtId="164" fontId="24" fillId="2" borderId="1" xfId="0" applyNumberFormat="1" applyFont="1" applyFill="1" applyBorder="1" applyAlignment="1" applyProtection="1">
      <alignment horizontal="center" vertical="center"/>
      <protection hidden="1"/>
    </xf>
    <xf numFmtId="0" fontId="24" fillId="2" borderId="0" xfId="0" applyFont="1" applyFill="1" applyAlignment="1">
      <alignment wrapText="1"/>
    </xf>
    <xf numFmtId="165" fontId="33" fillId="0" borderId="1" xfId="26" applyNumberFormat="1" applyFont="1" applyBorder="1" applyAlignment="1" applyProtection="1">
      <alignment horizontal="center"/>
      <protection locked="0"/>
    </xf>
    <xf numFmtId="0" fontId="34" fillId="7" borderId="1" xfId="54" applyFont="1" applyBorder="1" applyAlignment="1">
      <alignment horizontal="center"/>
    </xf>
    <xf numFmtId="0" fontId="34" fillId="7" borderId="0" xfId="54" applyFont="1" applyBorder="1" applyAlignment="1">
      <alignment horizontal="center"/>
    </xf>
    <xf numFmtId="0" fontId="35" fillId="7" borderId="1" xfId="54" applyFont="1" applyBorder="1" applyAlignment="1">
      <alignment horizontal="center"/>
    </xf>
    <xf numFmtId="0" fontId="26" fillId="12" borderId="20" xfId="0" applyFont="1" applyFill="1" applyBorder="1" applyAlignment="1">
      <alignment horizontal="center"/>
    </xf>
    <xf numFmtId="0" fontId="15" fillId="13" borderId="0" xfId="54" applyFill="1" applyBorder="1" applyAlignment="1">
      <alignment horizontal="center"/>
    </xf>
    <xf numFmtId="0" fontId="17" fillId="0" borderId="0" xfId="73" quotePrefix="1" applyFont="1"/>
    <xf numFmtId="0" fontId="28" fillId="14" borderId="22" xfId="0" applyFont="1" applyFill="1" applyBorder="1" applyProtection="1">
      <protection hidden="1"/>
    </xf>
    <xf numFmtId="0" fontId="28" fillId="15" borderId="22" xfId="0" applyFont="1" applyFill="1" applyBorder="1" applyProtection="1">
      <protection hidden="1"/>
    </xf>
    <xf numFmtId="0" fontId="1" fillId="2" borderId="2" xfId="0" applyFont="1" applyFill="1" applyBorder="1"/>
    <xf numFmtId="0" fontId="28" fillId="9" borderId="22" xfId="0" applyFont="1" applyFill="1" applyBorder="1" applyAlignment="1">
      <alignment horizontal="center" wrapText="1"/>
    </xf>
    <xf numFmtId="0" fontId="24" fillId="9" borderId="21" xfId="0" applyFont="1" applyFill="1" applyBorder="1" applyAlignment="1">
      <alignment horizontal="center" wrapText="1"/>
    </xf>
    <xf numFmtId="0" fontId="24" fillId="9" borderId="23" xfId="0" applyFont="1" applyFill="1" applyBorder="1" applyAlignment="1">
      <alignment horizontal="center" wrapText="1"/>
    </xf>
    <xf numFmtId="0" fontId="24" fillId="2" borderId="10" xfId="0" applyFont="1" applyFill="1" applyBorder="1" applyAlignment="1">
      <alignment horizontal="center"/>
    </xf>
    <xf numFmtId="0" fontId="24" fillId="2" borderId="11" xfId="0" applyFont="1" applyFill="1" applyBorder="1" applyAlignment="1">
      <alignment horizontal="center"/>
    </xf>
    <xf numFmtId="0" fontId="24" fillId="2" borderId="12" xfId="0" applyFont="1" applyFill="1" applyBorder="1" applyAlignment="1">
      <alignment horizontal="center"/>
    </xf>
    <xf numFmtId="0" fontId="24" fillId="2" borderId="8" xfId="0" applyFont="1" applyFill="1" applyBorder="1" applyAlignment="1">
      <alignment horizontal="center"/>
    </xf>
    <xf numFmtId="0" fontId="24" fillId="2" borderId="0" xfId="0" applyFont="1" applyFill="1" applyAlignment="1">
      <alignment horizontal="center"/>
    </xf>
    <xf numFmtId="0" fontId="24" fillId="2" borderId="9" xfId="0" applyFont="1" applyFill="1" applyBorder="1" applyAlignment="1">
      <alignment horizontal="center"/>
    </xf>
    <xf numFmtId="0" fontId="24" fillId="2" borderId="5" xfId="0" applyFont="1" applyFill="1" applyBorder="1" applyAlignment="1">
      <alignment horizontal="center"/>
    </xf>
    <xf numFmtId="0" fontId="24" fillId="2" borderId="6" xfId="0" applyFont="1" applyFill="1" applyBorder="1" applyAlignment="1">
      <alignment horizontal="center"/>
    </xf>
    <xf numFmtId="0" fontId="24" fillId="2" borderId="7" xfId="0" applyFont="1" applyFill="1" applyBorder="1" applyAlignment="1">
      <alignment horizontal="center"/>
    </xf>
    <xf numFmtId="0" fontId="28" fillId="2" borderId="8" xfId="0" applyFont="1" applyFill="1" applyBorder="1" applyAlignment="1">
      <alignment horizontal="left" wrapText="1"/>
    </xf>
    <xf numFmtId="0" fontId="28" fillId="2" borderId="0" xfId="0" applyFont="1" applyFill="1" applyAlignment="1">
      <alignment horizontal="left" wrapText="1"/>
    </xf>
    <xf numFmtId="0" fontId="28" fillId="2" borderId="9" xfId="0" applyFont="1" applyFill="1" applyBorder="1" applyAlignment="1">
      <alignment horizontal="left" wrapText="1"/>
    </xf>
    <xf numFmtId="0" fontId="29" fillId="9" borderId="22" xfId="0" applyFont="1" applyFill="1" applyBorder="1" applyAlignment="1">
      <alignment horizontal="center" vertical="center" wrapText="1"/>
    </xf>
    <xf numFmtId="0" fontId="30" fillId="9" borderId="21" xfId="0" applyFont="1" applyFill="1" applyBorder="1" applyAlignment="1">
      <alignment horizontal="center" vertical="center" wrapText="1"/>
    </xf>
    <xf numFmtId="0" fontId="30" fillId="9" borderId="23" xfId="0" applyFont="1" applyFill="1" applyBorder="1" applyAlignment="1">
      <alignment horizontal="center" vertical="center" wrapText="1"/>
    </xf>
    <xf numFmtId="0" fontId="24" fillId="2" borderId="0" xfId="0" applyFont="1" applyFill="1" applyAlignment="1">
      <alignment wrapText="1"/>
    </xf>
    <xf numFmtId="0" fontId="24" fillId="2" borderId="9" xfId="0" applyFont="1" applyFill="1" applyBorder="1" applyAlignment="1">
      <alignment wrapText="1"/>
    </xf>
    <xf numFmtId="0" fontId="24" fillId="2" borderId="8" xfId="0" applyFont="1" applyFill="1" applyBorder="1" applyAlignment="1">
      <alignment wrapText="1"/>
    </xf>
    <xf numFmtId="0" fontId="24" fillId="0" borderId="0" xfId="0" applyFont="1" applyAlignment="1">
      <alignment wrapText="1"/>
    </xf>
    <xf numFmtId="0" fontId="24" fillId="0" borderId="9" xfId="0" applyFont="1" applyBorder="1" applyAlignment="1">
      <alignment wrapText="1"/>
    </xf>
    <xf numFmtId="0" fontId="24" fillId="0" borderId="8" xfId="0" applyFont="1" applyBorder="1" applyAlignment="1">
      <alignment wrapText="1"/>
    </xf>
    <xf numFmtId="0" fontId="31" fillId="2" borderId="5" xfId="0" applyFont="1" applyFill="1" applyBorder="1" applyAlignment="1" applyProtection="1">
      <alignment horizontal="left"/>
      <protection hidden="1"/>
    </xf>
    <xf numFmtId="0" fontId="31" fillId="2" borderId="6"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24" fillId="2" borderId="8" xfId="0" applyFont="1" applyFill="1" applyBorder="1" applyAlignment="1">
      <alignment horizontal="left" wrapText="1"/>
    </xf>
    <xf numFmtId="0" fontId="24" fillId="2" borderId="0" xfId="0" applyFont="1" applyFill="1" applyAlignment="1">
      <alignment horizontal="left" wrapText="1"/>
    </xf>
    <xf numFmtId="0" fontId="24" fillId="2" borderId="9" xfId="0" applyFont="1" applyFill="1" applyBorder="1" applyAlignment="1">
      <alignment horizontal="left" wrapText="1"/>
    </xf>
    <xf numFmtId="0" fontId="24" fillId="2" borderId="8" xfId="0" applyFont="1" applyFill="1" applyBorder="1" applyAlignment="1" applyProtection="1">
      <alignment wrapText="1"/>
      <protection hidden="1"/>
    </xf>
    <xf numFmtId="0" fontId="24" fillId="2" borderId="0" xfId="0" applyFont="1" applyFill="1" applyAlignment="1" applyProtection="1">
      <alignment wrapText="1"/>
      <protection hidden="1"/>
    </xf>
    <xf numFmtId="0" fontId="24" fillId="2" borderId="9" xfId="0" applyFont="1" applyFill="1" applyBorder="1" applyAlignment="1" applyProtection="1">
      <alignment wrapText="1"/>
      <protection hidden="1"/>
    </xf>
    <xf numFmtId="0" fontId="28" fillId="2" borderId="10" xfId="0" applyFont="1" applyFill="1" applyBorder="1" applyAlignment="1">
      <alignment horizontal="center"/>
    </xf>
    <xf numFmtId="0" fontId="28" fillId="2" borderId="11" xfId="0" applyFont="1" applyFill="1" applyBorder="1" applyAlignment="1">
      <alignment horizontal="center"/>
    </xf>
    <xf numFmtId="0" fontId="28" fillId="2" borderId="12" xfId="0" applyFont="1" applyFill="1" applyBorder="1" applyAlignment="1">
      <alignment horizontal="center"/>
    </xf>
    <xf numFmtId="0" fontId="24" fillId="2" borderId="8" xfId="0" applyFont="1" applyFill="1" applyBorder="1" applyAlignment="1" applyProtection="1">
      <alignment horizontal="left" vertical="top" wrapText="1"/>
      <protection hidden="1"/>
    </xf>
    <xf numFmtId="0" fontId="24" fillId="2" borderId="0" xfId="0" applyFont="1" applyFill="1" applyAlignment="1" applyProtection="1">
      <alignment horizontal="left" vertical="top" wrapText="1"/>
      <protection hidden="1"/>
    </xf>
    <xf numFmtId="0" fontId="24" fillId="2" borderId="9" xfId="0" applyFont="1" applyFill="1" applyBorder="1" applyAlignment="1" applyProtection="1">
      <alignment horizontal="left" vertical="top" wrapText="1"/>
      <protection hidden="1"/>
    </xf>
    <xf numFmtId="0" fontId="24" fillId="2" borderId="10" xfId="0" applyFont="1" applyFill="1" applyBorder="1" applyAlignment="1" applyProtection="1">
      <alignment horizontal="left" vertical="top" wrapText="1"/>
      <protection hidden="1"/>
    </xf>
    <xf numFmtId="0" fontId="24" fillId="2" borderId="11" xfId="0" applyFont="1" applyFill="1" applyBorder="1" applyAlignment="1" applyProtection="1">
      <alignment horizontal="left" vertical="top" wrapText="1"/>
      <protection hidden="1"/>
    </xf>
    <xf numFmtId="0" fontId="24" fillId="2" borderId="12" xfId="0" applyFont="1" applyFill="1" applyBorder="1" applyAlignment="1" applyProtection="1">
      <alignment horizontal="left" vertical="top" wrapText="1"/>
      <protection hidden="1"/>
    </xf>
    <xf numFmtId="0" fontId="24" fillId="0" borderId="8" xfId="0" applyFont="1" applyBorder="1" applyAlignment="1">
      <alignment vertical="center" wrapText="1"/>
    </xf>
    <xf numFmtId="0" fontId="24" fillId="0" borderId="0" xfId="0" applyFont="1" applyAlignment="1">
      <alignment vertical="center" wrapText="1"/>
    </xf>
    <xf numFmtId="0" fontId="24" fillId="0" borderId="9" xfId="0" applyFont="1" applyBorder="1" applyAlignment="1">
      <alignment vertical="center" wrapText="1"/>
    </xf>
    <xf numFmtId="0" fontId="29" fillId="9" borderId="21" xfId="0" applyFont="1" applyFill="1" applyBorder="1" applyAlignment="1">
      <alignment horizontal="center" vertical="center" wrapText="1"/>
    </xf>
    <xf numFmtId="0" fontId="29" fillId="9" borderId="23" xfId="0" applyFont="1" applyFill="1" applyBorder="1" applyAlignment="1">
      <alignment horizontal="center" vertical="center" wrapText="1"/>
    </xf>
    <xf numFmtId="0" fontId="28" fillId="9" borderId="21" xfId="0" applyFont="1" applyFill="1" applyBorder="1" applyAlignment="1">
      <alignment horizontal="left"/>
    </xf>
    <xf numFmtId="0" fontId="28" fillId="9" borderId="23" xfId="0" applyFont="1" applyFill="1" applyBorder="1" applyAlignment="1">
      <alignment horizontal="left"/>
    </xf>
    <xf numFmtId="0" fontId="28" fillId="14" borderId="21" xfId="0" applyFont="1" applyFill="1" applyBorder="1" applyAlignment="1">
      <alignment horizontal="left"/>
    </xf>
    <xf numFmtId="0" fontId="28" fillId="14" borderId="23" xfId="0" applyFont="1" applyFill="1" applyBorder="1" applyAlignment="1">
      <alignment horizontal="left"/>
    </xf>
    <xf numFmtId="0" fontId="28" fillId="15" borderId="21" xfId="0" applyFont="1" applyFill="1" applyBorder="1" applyAlignment="1">
      <alignment horizontal="left"/>
    </xf>
    <xf numFmtId="0" fontId="28" fillId="15" borderId="23" xfId="0" applyFont="1" applyFill="1" applyBorder="1" applyAlignment="1">
      <alignment horizontal="left"/>
    </xf>
    <xf numFmtId="0" fontId="28" fillId="2" borderId="6"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27" fillId="12" borderId="20" xfId="0" applyFont="1" applyFill="1" applyBorder="1" applyAlignment="1">
      <alignment horizontal="center" vertical="center" wrapText="1"/>
    </xf>
    <xf numFmtId="0" fontId="27" fillId="12" borderId="2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0" xfId="0" applyFont="1" applyFill="1" applyAlignment="1">
      <alignment horizontal="center" vertical="center" wrapText="1"/>
    </xf>
    <xf numFmtId="0" fontId="28" fillId="12" borderId="22" xfId="0" applyFont="1" applyFill="1" applyBorder="1" applyAlignment="1">
      <alignment horizontal="center"/>
    </xf>
    <xf numFmtId="0" fontId="28" fillId="12" borderId="21" xfId="0" applyFont="1" applyFill="1" applyBorder="1" applyAlignment="1">
      <alignment horizontal="center"/>
    </xf>
    <xf numFmtId="0" fontId="28" fillId="12" borderId="23" xfId="0" applyFont="1" applyFill="1" applyBorder="1" applyAlignment="1">
      <alignment horizontal="center"/>
    </xf>
    <xf numFmtId="0" fontId="24" fillId="10" borderId="1" xfId="0" applyFont="1" applyFill="1" applyBorder="1" applyAlignment="1" applyProtection="1">
      <alignment horizontal="left" vertical="center" indent="1"/>
      <protection hidden="1"/>
    </xf>
    <xf numFmtId="0" fontId="28" fillId="12" borderId="5" xfId="0" applyFont="1" applyFill="1" applyBorder="1" applyAlignment="1">
      <alignment horizontal="center"/>
    </xf>
    <xf numFmtId="0" fontId="28" fillId="12" borderId="6" xfId="0" applyFont="1" applyFill="1" applyBorder="1" applyAlignment="1">
      <alignment horizontal="center"/>
    </xf>
    <xf numFmtId="0" fontId="28" fillId="12" borderId="7" xfId="0" applyFont="1" applyFill="1" applyBorder="1" applyAlignment="1">
      <alignment horizontal="center"/>
    </xf>
    <xf numFmtId="0" fontId="12" fillId="5" borderId="26" xfId="1" applyAlignment="1">
      <alignment horizontal="center"/>
    </xf>
    <xf numFmtId="0" fontId="13" fillId="6" borderId="27" xfId="14" applyAlignment="1">
      <alignment horizontal="center" vertical="center"/>
    </xf>
    <xf numFmtId="0" fontId="16" fillId="7" borderId="1" xfId="54" applyFont="1" applyBorder="1" applyAlignment="1">
      <alignment horizontal="center"/>
    </xf>
    <xf numFmtId="0" fontId="28" fillId="2" borderId="8" xfId="0" applyFont="1" applyFill="1" applyBorder="1" applyAlignment="1"/>
    <xf numFmtId="0" fontId="28" fillId="2" borderId="0" xfId="0" applyFont="1" applyFill="1" applyAlignment="1"/>
    <xf numFmtId="0" fontId="28" fillId="2" borderId="9" xfId="0" applyFont="1" applyFill="1" applyBorder="1" applyAlignment="1"/>
    <xf numFmtId="0" fontId="24" fillId="2" borderId="8" xfId="0" applyFont="1" applyFill="1" applyBorder="1" applyAlignment="1"/>
    <xf numFmtId="0" fontId="24" fillId="2" borderId="0" xfId="0" applyFont="1" applyFill="1" applyAlignment="1"/>
    <xf numFmtId="0" fontId="24" fillId="2" borderId="9" xfId="0" applyFont="1" applyFill="1" applyBorder="1" applyAlignment="1"/>
    <xf numFmtId="0" fontId="24" fillId="2" borderId="10" xfId="0" applyFont="1" applyFill="1" applyBorder="1" applyAlignment="1"/>
    <xf numFmtId="0" fontId="24" fillId="2" borderId="11" xfId="0" applyFont="1" applyFill="1" applyBorder="1" applyAlignment="1"/>
    <xf numFmtId="0" fontId="24" fillId="2" borderId="5" xfId="0" applyFont="1" applyFill="1" applyBorder="1" applyAlignment="1"/>
    <xf numFmtId="0" fontId="24" fillId="2" borderId="6" xfId="0" applyFont="1" applyFill="1" applyBorder="1" applyAlignment="1"/>
    <xf numFmtId="0" fontId="28" fillId="3" borderId="0" xfId="0" applyFont="1" applyFill="1" applyAlignment="1"/>
    <xf numFmtId="0" fontId="24" fillId="3" borderId="0" xfId="0" applyFont="1" applyFill="1" applyAlignment="1"/>
    <xf numFmtId="0" fontId="24" fillId="3" borderId="9" xfId="0" applyFont="1" applyFill="1" applyBorder="1" applyAlignment="1"/>
  </cellXfs>
  <cellStyles count="88">
    <cellStyle name="Calculation" xfId="1" builtinId="22"/>
    <cellStyle name="cc0 -CalComma" xfId="2" xr:uid="{00000000-0005-0000-0000-000001000000}"/>
    <cellStyle name="cc1 -CalComma" xfId="3" xr:uid="{00000000-0005-0000-0000-000002000000}"/>
    <cellStyle name="cc2 -CalComma" xfId="4" xr:uid="{00000000-0005-0000-0000-000003000000}"/>
    <cellStyle name="cc3 -CalComma" xfId="5" xr:uid="{00000000-0005-0000-0000-000004000000}"/>
    <cellStyle name="cc4 -CalComma" xfId="6" xr:uid="{00000000-0005-0000-0000-000005000000}"/>
    <cellStyle name="cdDMMY -CalDate" xfId="7" xr:uid="{00000000-0005-0000-0000-000006000000}"/>
    <cellStyle name="cdDMMYHM -CalDateTime" xfId="8" xr:uid="{00000000-0005-0000-0000-000007000000}"/>
    <cellStyle name="cdDMY -CalDate" xfId="9" xr:uid="{00000000-0005-0000-0000-000008000000}"/>
    <cellStyle name="cdMDY -CalDate" xfId="10" xr:uid="{00000000-0005-0000-0000-000009000000}"/>
    <cellStyle name="cdMMY -CalDate" xfId="11" xr:uid="{00000000-0005-0000-0000-00000A000000}"/>
    <cellStyle name="cdMMYc-CalDateC" xfId="12" xr:uid="{00000000-0005-0000-0000-00000B000000}"/>
    <cellStyle name="cf0 -CalFixed" xfId="13" xr:uid="{00000000-0005-0000-0000-00000C000000}"/>
    <cellStyle name="Check Cell" xfId="14" builtinId="23"/>
    <cellStyle name="cmHM  -CalTime" xfId="15" xr:uid="{00000000-0005-0000-0000-00000E000000}"/>
    <cellStyle name="cmHM24+ -CalTime" xfId="16" xr:uid="{00000000-0005-0000-0000-00000F000000}"/>
    <cellStyle name="cp0 -CalPercent" xfId="17" xr:uid="{00000000-0005-0000-0000-000010000000}"/>
    <cellStyle name="cp1 -CalPercent" xfId="18" xr:uid="{00000000-0005-0000-0000-000011000000}"/>
    <cellStyle name="cp2 -CalPercent" xfId="19" xr:uid="{00000000-0005-0000-0000-000012000000}"/>
    <cellStyle name="cp3 -CalPercent" xfId="20" xr:uid="{00000000-0005-0000-0000-000013000000}"/>
    <cellStyle name="cr0 -CalCurr" xfId="21" xr:uid="{00000000-0005-0000-0000-000014000000}"/>
    <cellStyle name="cr1 -CalCurr" xfId="22" xr:uid="{00000000-0005-0000-0000-000015000000}"/>
    <cellStyle name="cr2 -CalCurr" xfId="23" xr:uid="{00000000-0005-0000-0000-000016000000}"/>
    <cellStyle name="cr3 -CalCurr" xfId="24" xr:uid="{00000000-0005-0000-0000-000017000000}"/>
    <cellStyle name="cr4 -CalCurr" xfId="25" xr:uid="{00000000-0005-0000-0000-000018000000}"/>
    <cellStyle name="Currency" xfId="26" builtinId="4"/>
    <cellStyle name="Explanatory Text" xfId="27" builtinId="53"/>
    <cellStyle name="h0 -Heading" xfId="28" xr:uid="{00000000-0005-0000-0000-00001B000000}"/>
    <cellStyle name="h1 -Heading" xfId="29" xr:uid="{00000000-0005-0000-0000-00001C000000}"/>
    <cellStyle name="h2 -Heading" xfId="30" xr:uid="{00000000-0005-0000-0000-00001D000000}"/>
    <cellStyle name="h3 -Heading" xfId="31" xr:uid="{00000000-0005-0000-0000-00001E000000}"/>
    <cellStyle name="hp0 -Hyperlink" xfId="32" xr:uid="{00000000-0005-0000-0000-00001F000000}"/>
    <cellStyle name="hp1 -Hyperlink" xfId="33" xr:uid="{00000000-0005-0000-0000-000020000000}"/>
    <cellStyle name="hp2 -Hyperlink" xfId="34" xr:uid="{00000000-0005-0000-0000-000021000000}"/>
    <cellStyle name="hp3 -Hyperlink" xfId="35" xr:uid="{00000000-0005-0000-0000-000022000000}"/>
    <cellStyle name="ic0 -InpComma" xfId="36" xr:uid="{00000000-0005-0000-0000-000023000000}"/>
    <cellStyle name="ic1 -InpComma" xfId="37" xr:uid="{00000000-0005-0000-0000-000024000000}"/>
    <cellStyle name="ic2 -InpComma" xfId="38" xr:uid="{00000000-0005-0000-0000-000025000000}"/>
    <cellStyle name="ic3 -InpComma" xfId="39" xr:uid="{00000000-0005-0000-0000-000026000000}"/>
    <cellStyle name="ic4 -InpComma" xfId="40" xr:uid="{00000000-0005-0000-0000-000027000000}"/>
    <cellStyle name="idDMMY -InpDate" xfId="41" xr:uid="{00000000-0005-0000-0000-000028000000}"/>
    <cellStyle name="idDMMYHM -InpDateTime" xfId="42" xr:uid="{00000000-0005-0000-0000-000029000000}"/>
    <cellStyle name="idDMY -InpDate" xfId="43" xr:uid="{00000000-0005-0000-0000-00002A000000}"/>
    <cellStyle name="idMDY -InpDate" xfId="44" xr:uid="{00000000-0005-0000-0000-00002B000000}"/>
    <cellStyle name="idMMY -InpDate" xfId="45" xr:uid="{00000000-0005-0000-0000-00002C000000}"/>
    <cellStyle name="if0 -InpFixed" xfId="46" xr:uid="{00000000-0005-0000-0000-00002D000000}"/>
    <cellStyle name="if0b-InpFixedB" xfId="47" xr:uid="{00000000-0005-0000-0000-00002E000000}"/>
    <cellStyle name="if0-InpFixed" xfId="48" xr:uid="{00000000-0005-0000-0000-00002F000000}"/>
    <cellStyle name="iln -InpTableTextNoWrap" xfId="49" xr:uid="{00000000-0005-0000-0000-000030000000}"/>
    <cellStyle name="ilnb-InpTableTextNoWrapB" xfId="50" xr:uid="{00000000-0005-0000-0000-000031000000}"/>
    <cellStyle name="ilw -InpTableTextWrap" xfId="51" xr:uid="{00000000-0005-0000-0000-000032000000}"/>
    <cellStyle name="imHM  -InpTime" xfId="52" xr:uid="{00000000-0005-0000-0000-000033000000}"/>
    <cellStyle name="imHM24+ -InpTime" xfId="53" xr:uid="{00000000-0005-0000-0000-000034000000}"/>
    <cellStyle name="Input" xfId="54" builtinId="20"/>
    <cellStyle name="ip0 -InpPercent" xfId="55" xr:uid="{00000000-0005-0000-0000-000036000000}"/>
    <cellStyle name="ip1 -InpPercent" xfId="56" xr:uid="{00000000-0005-0000-0000-000037000000}"/>
    <cellStyle name="ip2 -InpPercent" xfId="57" xr:uid="{00000000-0005-0000-0000-000038000000}"/>
    <cellStyle name="ip3 -InpPercent" xfId="58" xr:uid="{00000000-0005-0000-0000-000039000000}"/>
    <cellStyle name="ir0 -InpCurr" xfId="59" xr:uid="{00000000-0005-0000-0000-00003A000000}"/>
    <cellStyle name="ir1 -InpCurr" xfId="60" xr:uid="{00000000-0005-0000-0000-00003B000000}"/>
    <cellStyle name="ir2 -InpCurr" xfId="61" xr:uid="{00000000-0005-0000-0000-00003C000000}"/>
    <cellStyle name="ir3 -InpCurr" xfId="62" xr:uid="{00000000-0005-0000-0000-00003D000000}"/>
    <cellStyle name="ir4 -InpCurr" xfId="63" xr:uid="{00000000-0005-0000-0000-00003E000000}"/>
    <cellStyle name="is0 -InpSideText" xfId="64" xr:uid="{00000000-0005-0000-0000-00003F000000}"/>
    <cellStyle name="is1 -InpSideText" xfId="65" xr:uid="{00000000-0005-0000-0000-000040000000}"/>
    <cellStyle name="is2 -InpSideText" xfId="66" xr:uid="{00000000-0005-0000-0000-000041000000}"/>
    <cellStyle name="is3 -InpSideText" xfId="67" xr:uid="{00000000-0005-0000-0000-000042000000}"/>
    <cellStyle name="is4 -InpSideText" xfId="68" xr:uid="{00000000-0005-0000-0000-000043000000}"/>
    <cellStyle name="itn -InpTopTextNoWrap" xfId="69" xr:uid="{00000000-0005-0000-0000-000044000000}"/>
    <cellStyle name="itw -InpTopTextWrap" xfId="70" xr:uid="{00000000-0005-0000-0000-000045000000}"/>
    <cellStyle name="ltn -TableTextNoWrap" xfId="71" xr:uid="{00000000-0005-0000-0000-000046000000}"/>
    <cellStyle name="ltw -TableTextWrap" xfId="72" xr:uid="{00000000-0005-0000-0000-000047000000}"/>
    <cellStyle name="Neutral" xfId="86" builtinId="28"/>
    <cellStyle name="Normal" xfId="0" builtinId="0"/>
    <cellStyle name="Normal_Sheet" xfId="73" xr:uid="{00000000-0005-0000-0000-00004A000000}"/>
    <cellStyle name="Percent" xfId="74" builtinId="5"/>
    <cellStyle name="sh0 -SideHeading" xfId="75" xr:uid="{00000000-0005-0000-0000-00004C000000}"/>
    <cellStyle name="sh1 -SideHeading" xfId="76" xr:uid="{00000000-0005-0000-0000-00004D000000}"/>
    <cellStyle name="sh2 -SideHeading" xfId="77" xr:uid="{00000000-0005-0000-0000-00004E000000}"/>
    <cellStyle name="sh3 -SideHeading" xfId="78" xr:uid="{00000000-0005-0000-0000-00004F000000}"/>
    <cellStyle name="st0 -SideText" xfId="79" xr:uid="{00000000-0005-0000-0000-000050000000}"/>
    <cellStyle name="st1 -SideText" xfId="80" xr:uid="{00000000-0005-0000-0000-000051000000}"/>
    <cellStyle name="st2 -SideText" xfId="81" xr:uid="{00000000-0005-0000-0000-000052000000}"/>
    <cellStyle name="st3 -SideText" xfId="82" xr:uid="{00000000-0005-0000-0000-000053000000}"/>
    <cellStyle name="st4 -SideText" xfId="83" xr:uid="{00000000-0005-0000-0000-000054000000}"/>
    <cellStyle name="ttn -TopTextNoWrap" xfId="84" xr:uid="{00000000-0005-0000-0000-000055000000}"/>
    <cellStyle name="ttw -TopTextWrap" xfId="85" xr:uid="{00000000-0005-0000-0000-000056000000}"/>
    <cellStyle name="Warning Text" xfId="87" builtin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8</xdr:row>
      <xdr:rowOff>0</xdr:rowOff>
    </xdr:from>
    <xdr:to>
      <xdr:col>9</xdr:col>
      <xdr:colOff>0</xdr:colOff>
      <xdr:row>36</xdr:row>
      <xdr:rowOff>0</xdr:rowOff>
    </xdr:to>
    <xdr:sp macro="" textlink="">
      <xdr:nvSpPr>
        <xdr:cNvPr id="1422" name="Rectangle 7">
          <a:extLst>
            <a:ext uri="{FF2B5EF4-FFF2-40B4-BE49-F238E27FC236}">
              <a16:creationId xmlns:a16="http://schemas.microsoft.com/office/drawing/2014/main" id="{00000000-0008-0000-0300-00008E050000}"/>
            </a:ext>
          </a:extLst>
        </xdr:cNvPr>
        <xdr:cNvSpPr>
          <a:spLocks noChangeArrowheads="1"/>
        </xdr:cNvSpPr>
      </xdr:nvSpPr>
      <xdr:spPr bwMode="auto">
        <a:xfrm>
          <a:off x="381000" y="2314575"/>
          <a:ext cx="2990850" cy="4533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9</xdr:row>
      <xdr:rowOff>0</xdr:rowOff>
    </xdr:from>
    <xdr:to>
      <xdr:col>16</xdr:col>
      <xdr:colOff>0</xdr:colOff>
      <xdr:row>26</xdr:row>
      <xdr:rowOff>0</xdr:rowOff>
    </xdr:to>
    <xdr:sp macro="" textlink="">
      <xdr:nvSpPr>
        <xdr:cNvPr id="1423" name="Rectangle 9">
          <a:extLst>
            <a:ext uri="{FF2B5EF4-FFF2-40B4-BE49-F238E27FC236}">
              <a16:creationId xmlns:a16="http://schemas.microsoft.com/office/drawing/2014/main" id="{00000000-0008-0000-0300-00008F050000}"/>
            </a:ext>
          </a:extLst>
        </xdr:cNvPr>
        <xdr:cNvSpPr>
          <a:spLocks noChangeArrowheads="1"/>
        </xdr:cNvSpPr>
      </xdr:nvSpPr>
      <xdr:spPr bwMode="auto">
        <a:xfrm>
          <a:off x="3695700" y="2476500"/>
          <a:ext cx="2914650" cy="2752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27</xdr:row>
      <xdr:rowOff>0</xdr:rowOff>
    </xdr:from>
    <xdr:to>
      <xdr:col>16</xdr:col>
      <xdr:colOff>0</xdr:colOff>
      <xdr:row>30</xdr:row>
      <xdr:rowOff>0</xdr:rowOff>
    </xdr:to>
    <xdr:sp macro="" textlink="">
      <xdr:nvSpPr>
        <xdr:cNvPr id="1424" name="Rectangle 10">
          <a:extLst>
            <a:ext uri="{FF2B5EF4-FFF2-40B4-BE49-F238E27FC236}">
              <a16:creationId xmlns:a16="http://schemas.microsoft.com/office/drawing/2014/main" id="{00000000-0008-0000-0300-000090050000}"/>
            </a:ext>
          </a:extLst>
        </xdr:cNvPr>
        <xdr:cNvSpPr>
          <a:spLocks noChangeArrowheads="1"/>
        </xdr:cNvSpPr>
      </xdr:nvSpPr>
      <xdr:spPr bwMode="auto">
        <a:xfrm>
          <a:off x="3695700" y="5391150"/>
          <a:ext cx="2914650" cy="48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31</xdr:row>
      <xdr:rowOff>0</xdr:rowOff>
    </xdr:from>
    <xdr:to>
      <xdr:col>16</xdr:col>
      <xdr:colOff>0</xdr:colOff>
      <xdr:row>34</xdr:row>
      <xdr:rowOff>0</xdr:rowOff>
    </xdr:to>
    <xdr:sp macro="" textlink="">
      <xdr:nvSpPr>
        <xdr:cNvPr id="1425" name="Rectangle 11">
          <a:extLst>
            <a:ext uri="{FF2B5EF4-FFF2-40B4-BE49-F238E27FC236}">
              <a16:creationId xmlns:a16="http://schemas.microsoft.com/office/drawing/2014/main" id="{00000000-0008-0000-0300-000091050000}"/>
            </a:ext>
          </a:extLst>
        </xdr:cNvPr>
        <xdr:cNvSpPr>
          <a:spLocks noChangeArrowheads="1"/>
        </xdr:cNvSpPr>
      </xdr:nvSpPr>
      <xdr:spPr bwMode="auto">
        <a:xfrm>
          <a:off x="3695700" y="6038850"/>
          <a:ext cx="2914650" cy="48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9525</xdr:colOff>
      <xdr:row>1</xdr:row>
      <xdr:rowOff>190500</xdr:rowOff>
    </xdr:from>
    <xdr:to>
      <xdr:col>7</xdr:col>
      <xdr:colOff>316202</xdr:colOff>
      <xdr:row>1</xdr:row>
      <xdr:rowOff>876300</xdr:rowOff>
    </xdr:to>
    <xdr:pic>
      <xdr:nvPicPr>
        <xdr:cNvPr id="4" name="Picture 3" descr="Text&#10;&#10;Description automatically generated with medium confidence">
          <a:extLst>
            <a:ext uri="{FF2B5EF4-FFF2-40B4-BE49-F238E27FC236}">
              <a16:creationId xmlns:a16="http://schemas.microsoft.com/office/drawing/2014/main" id="{CB6947C4-3429-AF9F-3255-0D54DDEB20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361950"/>
          <a:ext cx="2373602" cy="6858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7"/>
  <sheetViews>
    <sheetView topLeftCell="A16" workbookViewId="0">
      <selection activeCell="A26" sqref="A26"/>
    </sheetView>
  </sheetViews>
  <sheetFormatPr defaultColWidth="9.140625" defaultRowHeight="14.45"/>
  <cols>
    <col min="1" max="1" width="11" style="29" bestFit="1" customWidth="1"/>
    <col min="2" max="2" width="10.7109375" style="29" bestFit="1" customWidth="1"/>
    <col min="3" max="3" width="9.5703125" style="29" bestFit="1" customWidth="1"/>
    <col min="4" max="4" width="92.42578125" style="29" bestFit="1" customWidth="1"/>
    <col min="5" max="16384" width="9.140625" style="29"/>
  </cols>
  <sheetData>
    <row r="1" spans="1:6">
      <c r="A1" s="34" t="s">
        <v>0</v>
      </c>
      <c r="B1" s="28"/>
      <c r="C1" s="28"/>
      <c r="D1" s="28"/>
      <c r="F1" s="29" t="s">
        <v>1</v>
      </c>
    </row>
    <row r="2" spans="1:6">
      <c r="A2" s="30" t="s">
        <v>2</v>
      </c>
      <c r="B2" s="30" t="s">
        <v>3</v>
      </c>
      <c r="C2" s="30" t="s">
        <v>4</v>
      </c>
      <c r="D2" s="30" t="s">
        <v>5</v>
      </c>
    </row>
    <row r="3" spans="1:6">
      <c r="A3" s="31" t="s">
        <v>6</v>
      </c>
      <c r="B3" s="32">
        <v>39302</v>
      </c>
      <c r="C3" s="29" t="s">
        <v>7</v>
      </c>
      <c r="D3" s="29" t="s">
        <v>8</v>
      </c>
    </row>
    <row r="4" spans="1:6">
      <c r="A4" s="31" t="s">
        <v>9</v>
      </c>
      <c r="B4" s="32">
        <v>39322</v>
      </c>
      <c r="C4" s="29" t="s">
        <v>7</v>
      </c>
      <c r="D4" s="29" t="s">
        <v>10</v>
      </c>
    </row>
    <row r="5" spans="1:6">
      <c r="A5" s="31" t="s">
        <v>11</v>
      </c>
      <c r="B5" s="32">
        <v>39927</v>
      </c>
      <c r="C5" s="29" t="s">
        <v>12</v>
      </c>
      <c r="D5" s="29" t="s">
        <v>13</v>
      </c>
    </row>
    <row r="6" spans="1:6">
      <c r="A6" s="31" t="s">
        <v>14</v>
      </c>
      <c r="B6" s="32">
        <v>40395</v>
      </c>
      <c r="C6" s="29" t="s">
        <v>15</v>
      </c>
      <c r="D6" s="29" t="s">
        <v>16</v>
      </c>
    </row>
    <row r="7" spans="1:6">
      <c r="A7" s="31" t="s">
        <v>17</v>
      </c>
      <c r="B7" s="33">
        <v>40785</v>
      </c>
      <c r="C7" s="29" t="s">
        <v>12</v>
      </c>
      <c r="D7" s="29" t="s">
        <v>18</v>
      </c>
    </row>
    <row r="8" spans="1:6">
      <c r="A8" s="29">
        <v>1.2013</v>
      </c>
      <c r="B8" s="33">
        <v>41533</v>
      </c>
      <c r="C8" s="29" t="s">
        <v>19</v>
      </c>
      <c r="D8" s="29" t="s">
        <v>20</v>
      </c>
    </row>
    <row r="9" spans="1:6">
      <c r="A9" s="29">
        <v>1.2015</v>
      </c>
      <c r="B9" s="33">
        <v>42296</v>
      </c>
      <c r="C9" s="29" t="s">
        <v>19</v>
      </c>
      <c r="D9" s="29" t="s">
        <v>21</v>
      </c>
    </row>
    <row r="10" spans="1:6">
      <c r="A10" s="29">
        <v>2.2016</v>
      </c>
      <c r="B10" s="33">
        <v>42643</v>
      </c>
      <c r="C10" s="29" t="s">
        <v>19</v>
      </c>
      <c r="D10" s="29" t="s">
        <v>22</v>
      </c>
    </row>
    <row r="11" spans="1:6">
      <c r="A11" s="29">
        <v>1.2017</v>
      </c>
      <c r="B11" s="33">
        <v>42992</v>
      </c>
      <c r="C11" s="29" t="s">
        <v>19</v>
      </c>
      <c r="D11" s="29" t="s">
        <v>23</v>
      </c>
    </row>
    <row r="12" spans="1:6">
      <c r="A12" s="29">
        <v>1.2019</v>
      </c>
      <c r="B12" s="33">
        <v>43602</v>
      </c>
      <c r="C12" s="29" t="s">
        <v>24</v>
      </c>
      <c r="D12" s="29" t="s">
        <v>25</v>
      </c>
    </row>
    <row r="13" spans="1:6">
      <c r="A13" s="29">
        <v>1.2019</v>
      </c>
      <c r="B13" s="33">
        <v>43602</v>
      </c>
      <c r="C13" s="29" t="s">
        <v>24</v>
      </c>
      <c r="D13" s="29" t="s">
        <v>26</v>
      </c>
    </row>
    <row r="14" spans="1:6">
      <c r="A14" s="29">
        <v>1.2019</v>
      </c>
      <c r="B14" s="33">
        <v>43602</v>
      </c>
      <c r="C14" s="29" t="s">
        <v>24</v>
      </c>
      <c r="D14" s="29" t="s">
        <v>27</v>
      </c>
    </row>
    <row r="15" spans="1:6">
      <c r="A15" s="29">
        <v>1.2019</v>
      </c>
      <c r="B15" s="33">
        <v>43602</v>
      </c>
      <c r="C15" s="29" t="s">
        <v>24</v>
      </c>
      <c r="D15" s="29" t="s">
        <v>28</v>
      </c>
    </row>
    <row r="16" spans="1:6">
      <c r="A16" s="29">
        <v>1.2019</v>
      </c>
      <c r="B16" s="33">
        <v>43602</v>
      </c>
      <c r="C16" s="29" t="s">
        <v>24</v>
      </c>
      <c r="D16" s="29" t="s">
        <v>29</v>
      </c>
    </row>
    <row r="17" spans="1:4">
      <c r="A17" s="29">
        <v>1.2019</v>
      </c>
      <c r="B17" s="33">
        <v>43602</v>
      </c>
      <c r="C17" s="29" t="s">
        <v>24</v>
      </c>
      <c r="D17" s="29" t="s">
        <v>30</v>
      </c>
    </row>
    <row r="18" spans="1:4">
      <c r="A18" s="110">
        <v>1.202</v>
      </c>
      <c r="B18" s="33">
        <v>43854</v>
      </c>
      <c r="C18" s="29" t="s">
        <v>24</v>
      </c>
      <c r="D18" s="29" t="s">
        <v>31</v>
      </c>
    </row>
    <row r="19" spans="1:4">
      <c r="A19" s="110">
        <v>1.202</v>
      </c>
      <c r="B19" s="33">
        <v>43854</v>
      </c>
      <c r="C19" s="29" t="s">
        <v>24</v>
      </c>
      <c r="D19" s="29" t="s">
        <v>32</v>
      </c>
    </row>
    <row r="20" spans="1:4">
      <c r="A20" s="110">
        <v>1.202</v>
      </c>
      <c r="B20" s="33">
        <v>43854</v>
      </c>
      <c r="C20" s="29" t="s">
        <v>24</v>
      </c>
      <c r="D20" s="29" t="s">
        <v>33</v>
      </c>
    </row>
    <row r="21" spans="1:4">
      <c r="A21" s="29">
        <v>1.2020999999999999</v>
      </c>
      <c r="B21" s="33">
        <v>44371</v>
      </c>
      <c r="C21" s="29" t="s">
        <v>34</v>
      </c>
      <c r="D21" s="29" t="s">
        <v>35</v>
      </c>
    </row>
    <row r="22" spans="1:4">
      <c r="A22" s="29">
        <v>1.2021999999999999</v>
      </c>
      <c r="B22" s="33">
        <v>44742</v>
      </c>
      <c r="C22" s="29" t="s">
        <v>36</v>
      </c>
      <c r="D22" s="29" t="s">
        <v>37</v>
      </c>
    </row>
    <row r="23" spans="1:4">
      <c r="A23" s="29" t="s">
        <v>38</v>
      </c>
      <c r="B23" s="33">
        <v>44833</v>
      </c>
      <c r="C23" s="29" t="s">
        <v>36</v>
      </c>
      <c r="D23" s="29" t="s">
        <v>39</v>
      </c>
    </row>
    <row r="24" spans="1:4">
      <c r="A24" s="33" t="s">
        <v>40</v>
      </c>
      <c r="B24" s="33">
        <v>45309</v>
      </c>
      <c r="C24" s="29" t="s">
        <v>41</v>
      </c>
      <c r="D24" s="29" t="s">
        <v>42</v>
      </c>
    </row>
    <row r="25" spans="1:4">
      <c r="A25" s="29" t="s">
        <v>43</v>
      </c>
      <c r="B25" s="33">
        <v>45421</v>
      </c>
      <c r="C25" s="29" t="s">
        <v>36</v>
      </c>
      <c r="D25" s="29" t="s">
        <v>44</v>
      </c>
    </row>
    <row r="26" spans="1:4">
      <c r="A26" s="29" t="str">
        <f>Cell_Version</f>
        <v>v1.4 2026</v>
      </c>
      <c r="B26" s="33">
        <v>45708</v>
      </c>
      <c r="C26" s="29" t="s">
        <v>36</v>
      </c>
      <c r="D26" s="29" t="s">
        <v>45</v>
      </c>
    </row>
    <row r="27" spans="1:4">
      <c r="A27" s="29" t="s">
        <v>46</v>
      </c>
      <c r="B27" s="33">
        <v>46056</v>
      </c>
      <c r="C27" s="29" t="s">
        <v>41</v>
      </c>
      <c r="D27" s="29" t="s">
        <v>47</v>
      </c>
    </row>
  </sheetData>
  <phoneticPr fontId="3" type="noConversion"/>
  <pageMargins left="0.23622047244094491" right="0.23622047244094491" top="0.43307086614173229" bottom="0.43307086614173229" header="0.23622047244094491" footer="0.23622047244094491"/>
  <pageSetup paperSize="9" orientation="landscape" r:id="rId1"/>
  <headerFooter alignWithMargins="0">
    <oddHeader>&amp;C&amp;"Calibri"&amp;10&amp;K000000 [UNCLASSIFIED]&amp;1#_x000D_</oddHeader>
    <oddFooter>&amp;L&amp;8&amp;D &amp;T&amp;C&amp;8&amp;Z&amp;F_x000D_&amp;1#&amp;"Calibri"&amp;10&amp;K000000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O39"/>
  <sheetViews>
    <sheetView showGridLines="0" showRowColHeaders="0" zoomScaleNormal="100" workbookViewId="0">
      <selection activeCell="N11" sqref="N11"/>
    </sheetView>
  </sheetViews>
  <sheetFormatPr defaultColWidth="9.140625" defaultRowHeight="12.6"/>
  <cols>
    <col min="1" max="1" width="2.7109375" style="36" customWidth="1"/>
    <col min="2" max="2" width="3.7109375" style="36" customWidth="1"/>
    <col min="3" max="11" width="10.42578125" style="36" customWidth="1"/>
    <col min="12" max="16384" width="9.140625" style="36"/>
  </cols>
  <sheetData>
    <row r="1" spans="2:12" ht="12.95">
      <c r="B1" s="48"/>
      <c r="C1" s="48"/>
      <c r="D1" s="48"/>
      <c r="E1" s="48"/>
      <c r="F1" s="48"/>
      <c r="G1" s="48"/>
      <c r="H1" s="48"/>
      <c r="I1" s="48"/>
      <c r="J1" s="48"/>
      <c r="K1" s="48"/>
    </row>
    <row r="2" spans="2:12" ht="30" customHeight="1">
      <c r="B2" s="129" t="s">
        <v>48</v>
      </c>
      <c r="C2" s="130"/>
      <c r="D2" s="130"/>
      <c r="E2" s="130"/>
      <c r="F2" s="130"/>
      <c r="G2" s="130"/>
      <c r="H2" s="130"/>
      <c r="I2" s="130"/>
      <c r="J2" s="130"/>
      <c r="K2" s="131"/>
      <c r="L2" s="37"/>
    </row>
    <row r="3" spans="2:12" ht="12.95">
      <c r="B3" s="138" t="str">
        <f>"Version "&amp;Cell_Version&amp;" updated "&amp;TEXT(Cell_LastUpdate,"dd mmm yyy")</f>
        <v>Version v1.4 2026 updated 03 Feb 2026</v>
      </c>
      <c r="C3" s="139"/>
      <c r="D3" s="139"/>
      <c r="E3" s="139"/>
      <c r="F3" s="139"/>
      <c r="G3" s="139"/>
      <c r="H3" s="139"/>
      <c r="I3" s="139"/>
      <c r="J3" s="139"/>
      <c r="K3" s="140"/>
    </row>
    <row r="4" spans="2:12">
      <c r="B4" s="141" t="s">
        <v>49</v>
      </c>
      <c r="C4" s="142"/>
      <c r="D4" s="142"/>
      <c r="E4" s="142"/>
      <c r="F4" s="142"/>
      <c r="G4" s="142"/>
      <c r="H4" s="142"/>
      <c r="I4" s="142"/>
      <c r="J4" s="142"/>
      <c r="K4" s="143"/>
    </row>
    <row r="5" spans="2:12">
      <c r="B5" s="141"/>
      <c r="C5" s="142"/>
      <c r="D5" s="142"/>
      <c r="E5" s="142"/>
      <c r="F5" s="142"/>
      <c r="G5" s="142"/>
      <c r="H5" s="142"/>
      <c r="I5" s="142"/>
      <c r="J5" s="142"/>
      <c r="K5" s="143"/>
    </row>
    <row r="6" spans="2:12">
      <c r="B6" s="141"/>
      <c r="C6" s="142"/>
      <c r="D6" s="142"/>
      <c r="E6" s="142"/>
      <c r="F6" s="142"/>
      <c r="G6" s="142"/>
      <c r="H6" s="142"/>
      <c r="I6" s="142"/>
      <c r="J6" s="142"/>
      <c r="K6" s="143"/>
    </row>
    <row r="7" spans="2:12" ht="12.95">
      <c r="B7" s="183"/>
      <c r="C7" s="184"/>
      <c r="D7" s="184"/>
      <c r="E7" s="184"/>
      <c r="F7" s="184"/>
      <c r="G7" s="184"/>
      <c r="H7" s="184"/>
      <c r="I7" s="184"/>
      <c r="J7" s="184"/>
      <c r="K7" s="185"/>
    </row>
    <row r="8" spans="2:12" ht="12.95">
      <c r="B8" s="134" t="s">
        <v>50</v>
      </c>
      <c r="C8" s="132"/>
      <c r="D8" s="132"/>
      <c r="E8" s="132"/>
      <c r="F8" s="132"/>
      <c r="G8" s="132"/>
      <c r="H8" s="132"/>
      <c r="I8" s="132"/>
      <c r="J8" s="132"/>
      <c r="K8" s="133"/>
      <c r="L8" s="38"/>
    </row>
    <row r="9" spans="2:12" ht="12.95">
      <c r="B9" s="91"/>
      <c r="C9" s="132" t="s">
        <v>51</v>
      </c>
      <c r="D9" s="132"/>
      <c r="E9" s="132"/>
      <c r="F9" s="132"/>
      <c r="G9" s="132"/>
      <c r="H9" s="132"/>
      <c r="I9" s="132"/>
      <c r="J9" s="132"/>
      <c r="K9" s="133"/>
    </row>
    <row r="10" spans="2:12" ht="12.95">
      <c r="B10" s="91"/>
      <c r="C10" s="132" t="s">
        <v>52</v>
      </c>
      <c r="D10" s="132"/>
      <c r="E10" s="132"/>
      <c r="F10" s="132"/>
      <c r="G10" s="132"/>
      <c r="H10" s="132"/>
      <c r="I10" s="132"/>
      <c r="J10" s="132"/>
      <c r="K10" s="133"/>
    </row>
    <row r="11" spans="2:12" ht="12.95">
      <c r="B11" s="91"/>
      <c r="C11" s="132"/>
      <c r="D11" s="132"/>
      <c r="E11" s="132"/>
      <c r="F11" s="132"/>
      <c r="G11" s="132"/>
      <c r="H11" s="132"/>
      <c r="I11" s="132"/>
      <c r="J11" s="132"/>
      <c r="K11" s="133"/>
    </row>
    <row r="12" spans="2:12" ht="12.95">
      <c r="B12" s="183"/>
      <c r="C12" s="184"/>
      <c r="D12" s="184"/>
      <c r="E12" s="184"/>
      <c r="F12" s="184"/>
      <c r="G12" s="184"/>
      <c r="H12" s="184"/>
      <c r="I12" s="184"/>
      <c r="J12" s="184"/>
      <c r="K12" s="185"/>
    </row>
    <row r="13" spans="2:12">
      <c r="B13" s="134" t="s">
        <v>53</v>
      </c>
      <c r="C13" s="135"/>
      <c r="D13" s="135"/>
      <c r="E13" s="135"/>
      <c r="F13" s="135"/>
      <c r="G13" s="135"/>
      <c r="H13" s="135"/>
      <c r="I13" s="135"/>
      <c r="J13" s="135"/>
      <c r="K13" s="136"/>
    </row>
    <row r="14" spans="2:12">
      <c r="B14" s="137"/>
      <c r="C14" s="135"/>
      <c r="D14" s="135"/>
      <c r="E14" s="135"/>
      <c r="F14" s="135"/>
      <c r="G14" s="135"/>
      <c r="H14" s="135"/>
      <c r="I14" s="135"/>
      <c r="J14" s="135"/>
      <c r="K14" s="136"/>
    </row>
    <row r="15" spans="2:12" ht="12.95">
      <c r="B15" s="183"/>
      <c r="C15" s="184"/>
      <c r="D15" s="184"/>
      <c r="E15" s="184"/>
      <c r="F15" s="184"/>
      <c r="G15" s="184"/>
      <c r="H15" s="184"/>
      <c r="I15" s="184"/>
      <c r="J15" s="184"/>
      <c r="K15" s="185"/>
    </row>
    <row r="16" spans="2:12">
      <c r="B16" s="144" t="str">
        <f>"The vandalism funding rates for "&amp;Cell_Year1&amp;" are in the 'Vandalism Rates' sheet. The vandalism rates are adjusted for inflation each year."</f>
        <v>The vandalism funding rates for 2026 are in the 'Vandalism Rates' sheet. The vandalism rates are adjusted for inflation each year.</v>
      </c>
      <c r="C16" s="145"/>
      <c r="D16" s="145"/>
      <c r="E16" s="145"/>
      <c r="F16" s="145"/>
      <c r="G16" s="145"/>
      <c r="H16" s="145"/>
      <c r="I16" s="145"/>
      <c r="J16" s="145"/>
      <c r="K16" s="146"/>
    </row>
    <row r="17" spans="2:15">
      <c r="B17" s="144"/>
      <c r="C17" s="145"/>
      <c r="D17" s="145"/>
      <c r="E17" s="145"/>
      <c r="F17" s="145"/>
      <c r="G17" s="145"/>
      <c r="H17" s="145"/>
      <c r="I17" s="145"/>
      <c r="J17" s="145"/>
      <c r="K17" s="146"/>
    </row>
    <row r="18" spans="2:15" ht="12.95">
      <c r="B18" s="147"/>
      <c r="C18" s="148"/>
      <c r="D18" s="148"/>
      <c r="E18" s="148"/>
      <c r="F18" s="148"/>
      <c r="G18" s="148"/>
      <c r="H18" s="148"/>
      <c r="I18" s="148"/>
      <c r="J18" s="148"/>
      <c r="K18" s="149"/>
      <c r="L18" s="39"/>
    </row>
    <row r="19" spans="2:15" ht="12.95">
      <c r="B19" s="114" t="s">
        <v>54</v>
      </c>
      <c r="C19" s="115"/>
      <c r="D19" s="115"/>
      <c r="E19" s="115"/>
      <c r="F19" s="115"/>
      <c r="G19" s="115"/>
      <c r="H19" s="115"/>
      <c r="I19" s="115"/>
      <c r="J19" s="115"/>
      <c r="K19" s="116"/>
      <c r="L19" s="40"/>
    </row>
    <row r="20" spans="2:15" ht="12.95">
      <c r="B20" s="123"/>
      <c r="C20" s="124"/>
      <c r="D20" s="124"/>
      <c r="E20" s="124"/>
      <c r="F20" s="124"/>
      <c r="G20" s="124"/>
      <c r="H20" s="124"/>
      <c r="I20" s="124"/>
      <c r="J20" s="124"/>
      <c r="K20" s="125"/>
    </row>
    <row r="21" spans="2:15" ht="12.95">
      <c r="B21" s="186" t="s">
        <v>55</v>
      </c>
      <c r="C21" s="187"/>
      <c r="D21" s="187"/>
      <c r="E21" s="187"/>
      <c r="F21" s="187"/>
      <c r="G21" s="187"/>
      <c r="H21" s="187"/>
      <c r="I21" s="187"/>
      <c r="J21" s="187"/>
      <c r="K21" s="188"/>
    </row>
    <row r="22" spans="2:15" ht="12.95">
      <c r="B22" s="186" t="s">
        <v>56</v>
      </c>
      <c r="C22" s="187"/>
      <c r="D22" s="187"/>
      <c r="E22" s="187"/>
      <c r="F22" s="187"/>
      <c r="G22" s="187"/>
      <c r="H22" s="187"/>
      <c r="I22" s="187"/>
      <c r="J22" s="187"/>
      <c r="K22" s="188"/>
    </row>
    <row r="23" spans="2:15" ht="12.95">
      <c r="B23" s="186" t="s">
        <v>57</v>
      </c>
      <c r="C23" s="187"/>
      <c r="D23" s="187"/>
      <c r="E23" s="187"/>
      <c r="F23" s="187"/>
      <c r="G23" s="187"/>
      <c r="H23" s="187"/>
      <c r="I23" s="187"/>
      <c r="J23" s="187"/>
      <c r="K23" s="188"/>
    </row>
    <row r="24" spans="2:15" ht="12.95">
      <c r="B24" s="186" t="s">
        <v>58</v>
      </c>
      <c r="C24" s="187"/>
      <c r="D24" s="187"/>
      <c r="E24" s="187"/>
      <c r="F24" s="187"/>
      <c r="G24" s="187"/>
      <c r="H24" s="187"/>
      <c r="I24" s="187"/>
      <c r="J24" s="187"/>
      <c r="K24" s="188"/>
    </row>
    <row r="25" spans="2:15" ht="12.95">
      <c r="B25" s="186" t="s">
        <v>59</v>
      </c>
      <c r="C25" s="187"/>
      <c r="D25" s="187"/>
      <c r="E25" s="187"/>
      <c r="F25" s="187"/>
      <c r="G25" s="187"/>
      <c r="H25" s="187"/>
      <c r="I25" s="187"/>
      <c r="J25" s="187"/>
      <c r="K25" s="188"/>
    </row>
    <row r="26" spans="2:15" ht="12.95">
      <c r="B26" s="186" t="s">
        <v>60</v>
      </c>
      <c r="C26" s="187"/>
      <c r="D26" s="187"/>
      <c r="E26" s="187"/>
      <c r="F26" s="187"/>
      <c r="G26" s="187"/>
      <c r="H26" s="187"/>
      <c r="I26" s="187"/>
      <c r="J26" s="187"/>
      <c r="K26" s="188"/>
    </row>
    <row r="27" spans="2:15" ht="12.95">
      <c r="B27" s="117"/>
      <c r="C27" s="118"/>
      <c r="D27" s="118"/>
      <c r="E27" s="118"/>
      <c r="F27" s="118"/>
      <c r="G27" s="118"/>
      <c r="H27" s="118"/>
      <c r="I27" s="118"/>
      <c r="J27" s="118"/>
      <c r="K27" s="119"/>
    </row>
    <row r="28" spans="2:15" ht="12.95">
      <c r="B28" s="114" t="s">
        <v>61</v>
      </c>
      <c r="C28" s="115"/>
      <c r="D28" s="115"/>
      <c r="E28" s="115"/>
      <c r="F28" s="115"/>
      <c r="G28" s="115"/>
      <c r="H28" s="115"/>
      <c r="I28" s="115"/>
      <c r="J28" s="115"/>
      <c r="K28" s="116"/>
      <c r="O28" s="41"/>
    </row>
    <row r="29" spans="2:15" ht="12.95">
      <c r="B29" s="123"/>
      <c r="C29" s="124"/>
      <c r="D29" s="124"/>
      <c r="E29" s="124"/>
      <c r="F29" s="124"/>
      <c r="G29" s="124"/>
      <c r="H29" s="124"/>
      <c r="I29" s="124"/>
      <c r="J29" s="124"/>
      <c r="K29" s="125"/>
    </row>
    <row r="30" spans="2:15" ht="12.95">
      <c r="B30" s="183" t="s">
        <v>62</v>
      </c>
      <c r="C30" s="184"/>
      <c r="D30" s="184"/>
      <c r="E30" s="184"/>
      <c r="F30" s="184"/>
      <c r="G30" s="184"/>
      <c r="H30" s="184"/>
      <c r="I30" s="184"/>
      <c r="J30" s="184"/>
      <c r="K30" s="185"/>
    </row>
    <row r="31" spans="2:15" ht="12.95">
      <c r="B31" s="120"/>
      <c r="C31" s="121"/>
      <c r="D31" s="121"/>
      <c r="E31" s="121"/>
      <c r="F31" s="121"/>
      <c r="G31" s="121"/>
      <c r="H31" s="121"/>
      <c r="I31" s="121"/>
      <c r="J31" s="121"/>
      <c r="K31" s="122"/>
    </row>
    <row r="32" spans="2:15" ht="12.95">
      <c r="B32" s="183" t="s">
        <v>63</v>
      </c>
      <c r="C32" s="184"/>
      <c r="D32" s="184"/>
      <c r="E32" s="184"/>
      <c r="F32" s="184"/>
      <c r="G32" s="184"/>
      <c r="H32" s="184"/>
      <c r="I32" s="184"/>
      <c r="J32" s="184"/>
      <c r="K32" s="185"/>
    </row>
    <row r="33" spans="2:12" ht="12.95">
      <c r="B33" s="120"/>
      <c r="C33" s="121"/>
      <c r="D33" s="121"/>
      <c r="E33" s="121"/>
      <c r="F33" s="121"/>
      <c r="G33" s="121"/>
      <c r="H33" s="121"/>
      <c r="I33" s="121"/>
      <c r="J33" s="121"/>
      <c r="K33" s="122"/>
    </row>
    <row r="34" spans="2:12">
      <c r="B34" s="126" t="s">
        <v>64</v>
      </c>
      <c r="C34" s="127"/>
      <c r="D34" s="127"/>
      <c r="E34" s="127"/>
      <c r="F34" s="127"/>
      <c r="G34" s="127"/>
      <c r="H34" s="127"/>
      <c r="I34" s="127"/>
      <c r="J34" s="127"/>
      <c r="K34" s="128"/>
    </row>
    <row r="35" spans="2:12">
      <c r="B35" s="126"/>
      <c r="C35" s="127"/>
      <c r="D35" s="127"/>
      <c r="E35" s="127"/>
      <c r="F35" s="127"/>
      <c r="G35" s="127"/>
      <c r="H35" s="127"/>
      <c r="I35" s="127"/>
      <c r="J35" s="127"/>
      <c r="K35" s="128"/>
    </row>
    <row r="36" spans="2:12" ht="12.95">
      <c r="B36" s="117"/>
      <c r="C36" s="118"/>
      <c r="D36" s="118"/>
      <c r="E36" s="118"/>
      <c r="F36" s="118"/>
      <c r="G36" s="118"/>
      <c r="H36" s="118"/>
      <c r="I36" s="118"/>
      <c r="J36" s="118"/>
      <c r="K36" s="119"/>
      <c r="L36" s="42"/>
    </row>
    <row r="37" spans="2:12" ht="12.95">
      <c r="B37" s="48"/>
      <c r="C37" s="48"/>
      <c r="D37" s="48"/>
      <c r="E37" s="48"/>
      <c r="F37" s="48"/>
      <c r="G37" s="48"/>
      <c r="H37" s="48"/>
      <c r="I37" s="48"/>
      <c r="J37" s="48"/>
      <c r="K37" s="48"/>
    </row>
    <row r="38" spans="2:12" ht="12.95">
      <c r="B38" s="48"/>
      <c r="C38" s="48"/>
      <c r="D38" s="48"/>
      <c r="E38" s="48"/>
      <c r="F38" s="48"/>
      <c r="G38" s="48"/>
      <c r="H38" s="48"/>
      <c r="I38" s="48"/>
      <c r="J38" s="48"/>
      <c r="K38" s="48"/>
    </row>
    <row r="39" spans="2:12" ht="12.95">
      <c r="B39" s="48"/>
      <c r="C39" s="48"/>
      <c r="D39" s="48"/>
      <c r="E39" s="48"/>
      <c r="F39" s="48"/>
      <c r="G39" s="48"/>
      <c r="H39" s="48"/>
      <c r="I39" s="48"/>
      <c r="J39" s="48"/>
      <c r="K39" s="48"/>
    </row>
  </sheetData>
  <sheetProtection algorithmName="SHA-512" hashValue="Iuw7ntR2DjRUpznZ+NqI9TB8N633K2+gZqhnG6n01vSGf/WoN6BYHewu4dmBxKo68WmjPJcVvO9a62ldYTiZTQ==" saltValue="Lx1JiaujFMZkl4ypn6l21Q==" spinCount="100000" sheet="1" objects="1" scenarios="1"/>
  <mergeCells count="29">
    <mergeCell ref="B16:K17"/>
    <mergeCell ref="B8:K8"/>
    <mergeCell ref="B15:K15"/>
    <mergeCell ref="B22:K22"/>
    <mergeCell ref="B24:K24"/>
    <mergeCell ref="B20:K20"/>
    <mergeCell ref="B18:K18"/>
    <mergeCell ref="B2:K2"/>
    <mergeCell ref="C10:K11"/>
    <mergeCell ref="B13:K14"/>
    <mergeCell ref="B3:K3"/>
    <mergeCell ref="C9:K9"/>
    <mergeCell ref="B12:K12"/>
    <mergeCell ref="B4:K6"/>
    <mergeCell ref="B7:K7"/>
    <mergeCell ref="B36:K36"/>
    <mergeCell ref="B33:K33"/>
    <mergeCell ref="B31:K31"/>
    <mergeCell ref="B29:K29"/>
    <mergeCell ref="B32:K32"/>
    <mergeCell ref="B34:K35"/>
    <mergeCell ref="B26:K26"/>
    <mergeCell ref="B30:K30"/>
    <mergeCell ref="B23:K23"/>
    <mergeCell ref="B28:K28"/>
    <mergeCell ref="B19:K19"/>
    <mergeCell ref="B27:K27"/>
    <mergeCell ref="B21:K21"/>
    <mergeCell ref="B25:K25"/>
  </mergeCells>
  <phoneticPr fontId="3" type="noConversion"/>
  <pageMargins left="0.75" right="0.75" top="1" bottom="1" header="0.5" footer="0.5"/>
  <pageSetup paperSize="9" orientation="portrait" r:id="rId1"/>
  <headerFooter alignWithMargins="0">
    <oddHeader>&amp;C&amp;"Calibri"&amp;10&amp;K000000 [UNCLASSIFIED]&amp;1#_x000D_</oddHeader>
    <oddFooter>&amp;C_x000D_&amp;1#&amp;"Calibri"&amp;10&amp;K000000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M37"/>
  <sheetViews>
    <sheetView showGridLines="0" topLeftCell="A2" workbookViewId="0">
      <selection activeCell="N11" sqref="N11"/>
    </sheetView>
  </sheetViews>
  <sheetFormatPr defaultColWidth="9.140625" defaultRowHeight="12.6"/>
  <cols>
    <col min="1" max="2" width="2.5703125" style="36" customWidth="1"/>
    <col min="3" max="3" width="16" style="36" customWidth="1"/>
    <col min="4" max="4" width="31" style="36" bestFit="1" customWidth="1"/>
    <col min="5" max="5" width="18.5703125" style="36" bestFit="1" customWidth="1"/>
    <col min="6" max="6" width="14.5703125" style="36" bestFit="1" customWidth="1"/>
    <col min="7" max="7" width="2.5703125" style="36" customWidth="1"/>
    <col min="8" max="16384" width="9.140625" style="36"/>
  </cols>
  <sheetData>
    <row r="1" spans="2:8" ht="12.95">
      <c r="B1" s="48"/>
      <c r="C1" s="48"/>
      <c r="D1" s="48"/>
      <c r="E1" s="48"/>
      <c r="F1" s="48"/>
      <c r="G1" s="48"/>
      <c r="H1" s="48"/>
    </row>
    <row r="2" spans="2:8" ht="30" customHeight="1">
      <c r="B2" s="129" t="s">
        <v>65</v>
      </c>
      <c r="C2" s="159"/>
      <c r="D2" s="159"/>
      <c r="E2" s="159"/>
      <c r="F2" s="159"/>
      <c r="G2" s="160"/>
      <c r="H2" s="48"/>
    </row>
    <row r="3" spans="2:8" ht="12.95">
      <c r="B3" s="138" t="str">
        <f>"Version "&amp;Cell_Version&amp;" updated "&amp;TEXT(Cell_LastUpdate,"dd mmm yyy")</f>
        <v>Version v1.4 2026 updated 03 Feb 2026</v>
      </c>
      <c r="C3" s="139"/>
      <c r="D3" s="139"/>
      <c r="E3" s="139"/>
      <c r="F3" s="139"/>
      <c r="G3" s="140"/>
      <c r="H3" s="48"/>
    </row>
    <row r="4" spans="2:8" ht="12.95">
      <c r="B4" s="92"/>
      <c r="C4" s="48"/>
      <c r="D4" s="48"/>
      <c r="E4" s="48"/>
      <c r="F4" s="48"/>
      <c r="G4" s="93"/>
      <c r="H4" s="48"/>
    </row>
    <row r="5" spans="2:8" ht="12.95">
      <c r="B5" s="156" t="s">
        <v>66</v>
      </c>
      <c r="C5" s="157"/>
      <c r="D5" s="157"/>
      <c r="E5" s="157"/>
      <c r="F5" s="157"/>
      <c r="G5" s="158"/>
      <c r="H5" s="48"/>
    </row>
    <row r="6" spans="2:8" ht="12.95">
      <c r="B6" s="156"/>
      <c r="C6" s="157"/>
      <c r="D6" s="157"/>
      <c r="E6" s="157"/>
      <c r="F6" s="157"/>
      <c r="G6" s="158"/>
      <c r="H6" s="48"/>
    </row>
    <row r="7" spans="2:8" ht="12.95">
      <c r="B7" s="92"/>
      <c r="C7" s="48"/>
      <c r="D7" s="48"/>
      <c r="E7" s="48"/>
      <c r="F7" s="48"/>
      <c r="G7" s="93"/>
      <c r="H7" s="48"/>
    </row>
    <row r="8" spans="2:8" ht="12.95">
      <c r="B8" s="92"/>
      <c r="C8" s="94">
        <f>Cell_Year1</f>
        <v>2026</v>
      </c>
      <c r="D8" s="161" t="s">
        <v>67</v>
      </c>
      <c r="E8" s="161"/>
      <c r="F8" s="162"/>
      <c r="G8" s="93"/>
      <c r="H8" s="48"/>
    </row>
    <row r="9" spans="2:8" ht="26.1">
      <c r="B9" s="95"/>
      <c r="C9" s="96"/>
      <c r="D9" s="97" t="s">
        <v>68</v>
      </c>
      <c r="E9" s="97" t="s">
        <v>69</v>
      </c>
      <c r="F9" s="97" t="s">
        <v>70</v>
      </c>
      <c r="G9" s="98"/>
      <c r="H9" s="48"/>
    </row>
    <row r="10" spans="2:8" ht="12.95">
      <c r="B10" s="92"/>
      <c r="C10" s="99" t="str">
        <f>Cell_Cat1</f>
        <v>A - Low Risk</v>
      </c>
      <c r="D10" s="100" t="str">
        <f>TEXT(0,"$0")&amp;" - "&amp;TEXT(F10,"$0.00")</f>
        <v>$0 - $7.06</v>
      </c>
      <c r="E10" s="101">
        <f>IFERROR(INDEX(Table_MidPointValues,MATCH(C10,Range_MidpointCategories,0),MATCH(C8,Range_MidpointYears,0)),"-")</f>
        <v>3.53</v>
      </c>
      <c r="F10" s="102">
        <f>IFERROR(INDEX(Table_UpperLimitValues,MATCH(C10,Range_UpperLimitCategories,0),MATCH(C8,Range_UpperLimitYears,0)),"-")</f>
        <v>7.06</v>
      </c>
      <c r="G10" s="93"/>
      <c r="H10" s="48"/>
    </row>
    <row r="11" spans="2:8" ht="12.95">
      <c r="B11" s="92"/>
      <c r="C11" s="99" t="str">
        <f>Cell_Cat2</f>
        <v>B - Medium Risk</v>
      </c>
      <c r="D11" s="100" t="str">
        <f>TEXT(F10+0.01,"$0.00")&amp;" - "&amp;TEXT(F11,"$0.00")</f>
        <v>$7.07 - $14.13</v>
      </c>
      <c r="E11" s="101">
        <f>IFERROR(INDEX(Table_MidPointValues,MATCH(C11,Range_MidpointCategories,0),MATCH(C8,Range_MidpointYears,0)),"-")</f>
        <v>10.6</v>
      </c>
      <c r="F11" s="102">
        <f>IFERROR(INDEX(Table_UpperLimitValues,MATCH(C11,Range_UpperLimitCategories,0),MATCH(C8,Range_UpperLimitYears,0)),"-")</f>
        <v>14.129999999999999</v>
      </c>
      <c r="G11" s="93"/>
      <c r="H11" s="48"/>
    </row>
    <row r="12" spans="2:8" ht="12.95">
      <c r="B12" s="92"/>
      <c r="C12" s="99" t="str">
        <f>Cell_Cat3</f>
        <v>C - High Risk</v>
      </c>
      <c r="D12" s="100" t="str">
        <f>TEXT(F11+0.01,"$0.00")&amp;" - "&amp;TEXT(F12,"$0.00")</f>
        <v>$14.14 - $21.24</v>
      </c>
      <c r="E12" s="101">
        <f>IFERROR(INDEX(Table_MidPointValues,MATCH(C12,Range_MidpointCategories,0),MATCH(C8,Range_MidpointYears,0)),"-")</f>
        <v>17.690000000000001</v>
      </c>
      <c r="F12" s="102">
        <f>IFERROR(INDEX(Table_UpperLimitValues,MATCH(C12,Range_UpperLimitCategories,0),MATCH(C8,Range_UpperLimitYears,0)),"-")</f>
        <v>21.240000000000002</v>
      </c>
      <c r="G12" s="93"/>
      <c r="H12" s="48"/>
    </row>
    <row r="13" spans="2:8" ht="12.95">
      <c r="B13" s="92"/>
      <c r="C13" s="99" t="str">
        <f>Cell_Cat4</f>
        <v>D - Critical Risk</v>
      </c>
      <c r="D13" s="100" t="str">
        <f>TEXT(F12+0.01,"$0.00")&amp;" - "&amp;TEXT(F13,"$0.00")</f>
        <v>$21.25 - $28.23</v>
      </c>
      <c r="E13" s="101">
        <f>IFERROR(INDEX(Table_MidPointValues,MATCH(C13,Range_MidpointCategories,0),MATCH(C8,Range_MidpointYears,0)),"-")</f>
        <v>24.74</v>
      </c>
      <c r="F13" s="102">
        <f>IFERROR(INDEX(Table_UpperLimitValues,MATCH(C13,Range_UpperLimitCategories,0),MATCH(C8,Range_UpperLimitYears,0)),"-")</f>
        <v>28.229999999999993</v>
      </c>
      <c r="G13" s="93"/>
      <c r="H13" s="48"/>
    </row>
    <row r="14" spans="2:8" ht="12.95">
      <c r="B14" s="92"/>
      <c r="C14" s="99" t="str">
        <f>Cell_Cat5</f>
        <v>E - Extreme Risk</v>
      </c>
      <c r="D14" s="100" t="str">
        <f>TEXT(F13+0.01,"$0.00")&amp;" - "&amp;TEXT(F14,"$0.00")</f>
        <v>$28.24 - $28.30</v>
      </c>
      <c r="E14" s="101">
        <f>IFERROR(INDEX(Table_MidPointValues,MATCH(C14,Range_MidpointCategories,0),MATCH(C8,Range_MidpointYears,0)),"-")</f>
        <v>28.27</v>
      </c>
      <c r="F14" s="102">
        <f>IFERROR(INDEX(Table_UpperLimitValues,MATCH(C14,Range_UpperLimitCategories,0),MATCH(C8,Range_UpperLimitYears,0)),"-")</f>
        <v>28.300000000000004</v>
      </c>
      <c r="G14" s="93"/>
      <c r="H14" s="48"/>
    </row>
    <row r="15" spans="2:8" ht="12.95">
      <c r="B15" s="92"/>
      <c r="C15" s="48"/>
      <c r="D15" s="48"/>
      <c r="E15" s="48"/>
      <c r="F15" s="48"/>
      <c r="G15" s="93"/>
      <c r="H15" s="48"/>
    </row>
    <row r="16" spans="2:8" ht="12.95">
      <c r="B16" s="92"/>
      <c r="C16" s="111">
        <f>Cell_Year2</f>
        <v>2025</v>
      </c>
      <c r="D16" s="163" t="s">
        <v>67</v>
      </c>
      <c r="E16" s="163"/>
      <c r="F16" s="164"/>
      <c r="G16" s="93"/>
      <c r="H16" s="48"/>
    </row>
    <row r="17" spans="2:13" ht="26.1">
      <c r="B17" s="95"/>
      <c r="C17" s="96"/>
      <c r="D17" s="97" t="s">
        <v>68</v>
      </c>
      <c r="E17" s="97" t="s">
        <v>69</v>
      </c>
      <c r="F17" s="97" t="s">
        <v>70</v>
      </c>
      <c r="G17" s="98"/>
      <c r="H17" s="48"/>
    </row>
    <row r="18" spans="2:13" ht="12.95">
      <c r="B18" s="92"/>
      <c r="C18" s="99" t="str">
        <f>Cell_Cat1</f>
        <v>A - Low Risk</v>
      </c>
      <c r="D18" s="100" t="str">
        <f>TEXT(0,"$0")&amp;" - "&amp;TEXT(F18,"$0.00")</f>
        <v>$0 - $8.84</v>
      </c>
      <c r="E18" s="101">
        <f>IFERROR(INDEX(Table_MidPointValues,MATCH(C18,Range_MidpointCategories,0),MATCH(C16,Range_MidpointYears,0)),"-")</f>
        <v>4.42</v>
      </c>
      <c r="F18" s="102">
        <f>IFERROR(INDEX(Table_UpperLimitValues,MATCH(C18,Range_UpperLimitCategories,0),MATCH(C16,Range_UpperLimitYears,0)),"-")</f>
        <v>8.84</v>
      </c>
      <c r="G18" s="93"/>
      <c r="H18" s="48"/>
    </row>
    <row r="19" spans="2:13" ht="12.95">
      <c r="B19" s="92"/>
      <c r="C19" s="99" t="str">
        <f>Cell_Cat2</f>
        <v>B - Medium Risk</v>
      </c>
      <c r="D19" s="100" t="str">
        <f>TEXT(F18+0.01,"$0.00")&amp;" - "&amp;TEXT(F19,"$0.00")</f>
        <v>$8.85 - $17.65</v>
      </c>
      <c r="E19" s="101">
        <f>IFERROR(INDEX(Table_MidPointValues,MATCH(C19,Range_MidpointCategories,0),MATCH(C16,Range_MidpointYears,0)),"-")</f>
        <v>13.25</v>
      </c>
      <c r="F19" s="102">
        <f>IFERROR(INDEX(Table_UpperLimitValues,MATCH(C19,Range_UpperLimitCategories,0),MATCH(C16,Range_UpperLimitYears,0)),"-")</f>
        <v>17.649999999999999</v>
      </c>
      <c r="G19" s="93"/>
      <c r="H19" s="48"/>
    </row>
    <row r="20" spans="2:13" ht="12.95">
      <c r="B20" s="92"/>
      <c r="C20" s="99" t="str">
        <f>Cell_Cat3</f>
        <v>C - High Risk</v>
      </c>
      <c r="D20" s="100" t="str">
        <f>TEXT(F19+0.01,"$0.00")&amp;" - "&amp;TEXT(F20,"$0.00")</f>
        <v>$17.66 - $26.56</v>
      </c>
      <c r="E20" s="101">
        <f>IFERROR(INDEX(Table_MidPointValues,MATCH(C20,Range_MidpointCategories,0),MATCH(C16,Range_MidpointYears,0)),"-")</f>
        <v>22.11</v>
      </c>
      <c r="F20" s="102">
        <f>IFERROR(INDEX(Table_UpperLimitValues,MATCH(C20,Range_UpperLimitCategories,0),MATCH(C16,Range_UpperLimitYears,0)),"-")</f>
        <v>26.56</v>
      </c>
      <c r="G20" s="93"/>
      <c r="H20" s="48"/>
    </row>
    <row r="21" spans="2:13" ht="12.95">
      <c r="B21" s="92"/>
      <c r="C21" s="99" t="str">
        <f>Cell_Cat4</f>
        <v>D - Critical Risk</v>
      </c>
      <c r="D21" s="100" t="str">
        <f>TEXT(F20+0.01,"$0.00")&amp;" - "&amp;TEXT(F21,"$0.00")</f>
        <v>$26.57 - $35.27</v>
      </c>
      <c r="E21" s="101">
        <f>IFERROR(INDEX(Table_MidPointValues,MATCH(C21,Range_MidpointCategories,0),MATCH(C16,Range_MidpointYears,0)),"-")</f>
        <v>30.92</v>
      </c>
      <c r="F21" s="102">
        <f>IFERROR(INDEX(Table_UpperLimitValues,MATCH(C21,Range_UpperLimitCategories,0),MATCH(C16,Range_UpperLimitYears,0)),"-")</f>
        <v>35.270000000000003</v>
      </c>
      <c r="G21" s="93"/>
      <c r="H21" s="48"/>
    </row>
    <row r="22" spans="2:13" ht="12.95">
      <c r="B22" s="92"/>
      <c r="C22" s="99" t="str">
        <f>Cell_Cat5</f>
        <v>E - Extreme Risk</v>
      </c>
      <c r="D22" s="100" t="str">
        <f>TEXT(F21+0.01,"$0.00")&amp;" - "&amp;TEXT(F22,"$0.00")</f>
        <v>$35.28 - $35.38</v>
      </c>
      <c r="E22" s="101">
        <f>IFERROR(INDEX(Table_MidPointValues,MATCH(C22,Range_MidpointCategories,0),MATCH(C16,Range_MidpointYears,0)),"-")</f>
        <v>35.33</v>
      </c>
      <c r="F22" s="102">
        <f>IFERROR(INDEX(Table_UpperLimitValues,MATCH(C22,Range_UpperLimitCategories,0),MATCH(C16,Range_UpperLimitYears,0)),"-")</f>
        <v>35.379999999999995</v>
      </c>
      <c r="G22" s="93"/>
      <c r="H22" s="48"/>
    </row>
    <row r="23" spans="2:13" ht="12.95">
      <c r="B23" s="92"/>
      <c r="C23" s="48"/>
      <c r="D23" s="48"/>
      <c r="E23" s="48"/>
      <c r="F23" s="48"/>
      <c r="G23" s="93"/>
      <c r="H23" s="48"/>
    </row>
    <row r="24" spans="2:13" ht="12.95">
      <c r="B24" s="92"/>
      <c r="C24" s="112">
        <f>Cell_Year3</f>
        <v>2024</v>
      </c>
      <c r="D24" s="165" t="s">
        <v>67</v>
      </c>
      <c r="E24" s="165"/>
      <c r="F24" s="166"/>
      <c r="G24" s="93"/>
      <c r="H24" s="48"/>
    </row>
    <row r="25" spans="2:13" s="43" customFormat="1" ht="26.1">
      <c r="B25" s="95"/>
      <c r="C25" s="96"/>
      <c r="D25" s="97" t="s">
        <v>68</v>
      </c>
      <c r="E25" s="97" t="s">
        <v>69</v>
      </c>
      <c r="F25" s="97" t="s">
        <v>70</v>
      </c>
      <c r="G25" s="98"/>
      <c r="H25" s="103"/>
      <c r="L25" s="44"/>
      <c r="M25" s="44"/>
    </row>
    <row r="26" spans="2:13" ht="12.95">
      <c r="B26" s="92"/>
      <c r="C26" s="99" t="str">
        <f>Cell_Cat1</f>
        <v>A - Low Risk</v>
      </c>
      <c r="D26" s="100" t="str">
        <f>TEXT(0,"$0")&amp;" - "&amp;TEXT(F26,"$0.00")</f>
        <v>$0 - $8.62</v>
      </c>
      <c r="E26" s="101">
        <f>IFERROR(INDEX(Table_MidPointValues,MATCH(C26,Range_MidpointCategories,0),MATCH(C24,Range_MidpointYears,0)),"-")</f>
        <v>4.3099999999999996</v>
      </c>
      <c r="F26" s="102">
        <f>IFERROR(INDEX(Table_UpperLimitValues,MATCH(C26,Range_UpperLimitCategories,0),MATCH(C24,Range_UpperLimitYears,0)),"-")</f>
        <v>8.6199999999999992</v>
      </c>
      <c r="G26" s="93"/>
      <c r="H26" s="48"/>
      <c r="L26" s="45"/>
      <c r="M26" s="45"/>
    </row>
    <row r="27" spans="2:13" ht="12.95">
      <c r="B27" s="92"/>
      <c r="C27" s="99" t="str">
        <f>Cell_Cat2</f>
        <v>B - Medium Risk</v>
      </c>
      <c r="D27" s="100" t="str">
        <f>TEXT(F26+0.01,"$0.00")&amp;" - "&amp;TEXT(F27,"$0.00")</f>
        <v>$8.63 - $17.23</v>
      </c>
      <c r="E27" s="101">
        <f>IFERROR(INDEX(Table_MidPointValues,MATCH(C27,Range_MidpointCategories,0),MATCH(C24,Range_MidpointYears,0)),"-")</f>
        <v>12.93</v>
      </c>
      <c r="F27" s="102">
        <f>IFERROR(INDEX(Table_UpperLimitValues,MATCH(C27,Range_UpperLimitCategories,0),MATCH(C24,Range_UpperLimitYears,0)),"-")</f>
        <v>17.23</v>
      </c>
      <c r="G27" s="93"/>
      <c r="H27" s="48"/>
      <c r="L27" s="45"/>
      <c r="M27" s="45"/>
    </row>
    <row r="28" spans="2:13" ht="12.95">
      <c r="B28" s="92"/>
      <c r="C28" s="99" t="str">
        <f>Cell_Cat3</f>
        <v>C - High Risk</v>
      </c>
      <c r="D28" s="100" t="str">
        <f>TEXT(F27+0.01,"$0.00")&amp;" - "&amp;TEXT(F28,"$0.00")</f>
        <v>$17.24 - $25.90</v>
      </c>
      <c r="E28" s="101">
        <f>IFERROR(INDEX(Table_MidPointValues,MATCH(C28,Range_MidpointCategories,0),MATCH(C24,Range_MidpointYears,0)),"-")</f>
        <v>21.57</v>
      </c>
      <c r="F28" s="102">
        <f>IFERROR(INDEX(Table_UpperLimitValues,MATCH(C28,Range_UpperLimitCategories,0),MATCH(C24,Range_UpperLimitYears,0)),"-")</f>
        <v>25.9</v>
      </c>
      <c r="G28" s="93"/>
      <c r="H28" s="48"/>
      <c r="L28" s="45"/>
      <c r="M28" s="45"/>
    </row>
    <row r="29" spans="2:13" ht="12.95">
      <c r="B29" s="92"/>
      <c r="C29" s="99" t="str">
        <f>Cell_Cat4</f>
        <v>D - Critical Risk</v>
      </c>
      <c r="D29" s="100" t="str">
        <f>TEXT(F28+0.01,"$0.00")&amp;" - "&amp;TEXT(F29,"$0.00")</f>
        <v>$25.91 - $34.41</v>
      </c>
      <c r="E29" s="101">
        <f>IFERROR(INDEX(Table_MidPointValues,MATCH(C29,Range_MidpointCategories,0),MATCH(C24,Range_MidpointYears,0)),"-")</f>
        <v>30.16</v>
      </c>
      <c r="F29" s="102">
        <f>IFERROR(INDEX(Table_UpperLimitValues,MATCH(C29,Range_UpperLimitCategories,0),MATCH(C24,Range_UpperLimitYears,0)),"-")</f>
        <v>34.409999999999997</v>
      </c>
      <c r="G29" s="93"/>
      <c r="H29" s="48"/>
      <c r="L29" s="45"/>
      <c r="M29" s="45"/>
    </row>
    <row r="30" spans="2:13" ht="12.95">
      <c r="B30" s="92"/>
      <c r="C30" s="99" t="str">
        <f>Cell_Cat5</f>
        <v>E - Extreme Risk</v>
      </c>
      <c r="D30" s="100" t="str">
        <f>TEXT(F29+0.01,"$0.00")&amp;" - "&amp;TEXT(F30,"$0.00")</f>
        <v>$34.42 - $34.52</v>
      </c>
      <c r="E30" s="101">
        <f>IFERROR(INDEX(Table_MidPointValues,MATCH(C30,Range_MidpointCategories,0),MATCH(C24,Range_MidpointYears,0)),"-")</f>
        <v>34.47</v>
      </c>
      <c r="F30" s="102">
        <f>IFERROR(INDEX(Table_UpperLimitValues,MATCH(C30,Range_UpperLimitCategories,0),MATCH(C24,Range_UpperLimitYears,0)),"-")</f>
        <v>34.520000000000003</v>
      </c>
      <c r="G30" s="93"/>
      <c r="H30" s="48"/>
    </row>
    <row r="31" spans="2:13" ht="12.95">
      <c r="B31" s="92"/>
      <c r="C31" s="48"/>
      <c r="D31" s="48"/>
      <c r="E31" s="48"/>
      <c r="F31" s="48"/>
      <c r="G31" s="93"/>
      <c r="H31" s="48"/>
    </row>
    <row r="32" spans="2:13" ht="15" customHeight="1">
      <c r="B32" s="150" t="str">
        <f>"Each school is funded at the mid-point of the range but is expected to meet costs up to the upper limit based on your roll. For example, a school with a risk category of 'A' and funded at the "&amp;C8&amp;" rate of "&amp;TEXT(E10,"$0.00")&amp;" per pupil would be expected to meet vandalism costs up to "&amp;TEXT(F10,"$0.00")&amp;" per pupil during the "&amp;C8&amp;" year."</f>
        <v>Each school is funded at the mid-point of the range but is expected to meet costs up to the upper limit based on your roll. For example, a school with a risk category of 'A' and funded at the 2026 rate of $3.53 per pupil would be expected to meet vandalism costs up to $7.06 per pupil during the 2026 year.</v>
      </c>
      <c r="C32" s="151"/>
      <c r="D32" s="151"/>
      <c r="E32" s="151"/>
      <c r="F32" s="151"/>
      <c r="G32" s="152"/>
      <c r="H32" s="48"/>
    </row>
    <row r="33" spans="2:8" ht="12.95">
      <c r="B33" s="150"/>
      <c r="C33" s="151"/>
      <c r="D33" s="151"/>
      <c r="E33" s="151"/>
      <c r="F33" s="151"/>
      <c r="G33" s="152"/>
      <c r="H33" s="48"/>
    </row>
    <row r="34" spans="2:8" ht="12.95">
      <c r="B34" s="150"/>
      <c r="C34" s="151"/>
      <c r="D34" s="151"/>
      <c r="E34" s="151"/>
      <c r="F34" s="151"/>
      <c r="G34" s="152"/>
      <c r="H34" s="48"/>
    </row>
    <row r="35" spans="2:8" ht="12.95">
      <c r="B35" s="150"/>
      <c r="C35" s="151"/>
      <c r="D35" s="151"/>
      <c r="E35" s="151"/>
      <c r="F35" s="151"/>
      <c r="G35" s="152"/>
      <c r="H35" s="48"/>
    </row>
    <row r="36" spans="2:8" ht="12.95">
      <c r="B36" s="153"/>
      <c r="C36" s="154"/>
      <c r="D36" s="154"/>
      <c r="E36" s="154"/>
      <c r="F36" s="154"/>
      <c r="G36" s="155"/>
      <c r="H36" s="48"/>
    </row>
    <row r="37" spans="2:8" ht="12.95">
      <c r="B37" s="48"/>
      <c r="C37" s="48"/>
      <c r="D37" s="48"/>
      <c r="E37" s="48"/>
      <c r="F37" s="48"/>
      <c r="G37" s="48"/>
      <c r="H37" s="48"/>
    </row>
  </sheetData>
  <sheetProtection algorithmName="SHA-512" hashValue="r+395QGuQQk+spdo5yz2y5sg0ln36WPvSohzmpiZNsJqDsvXD01isLDLu2kZ2ZI9Se04+ZGtMp1u+fJ3IbFsOQ==" saltValue="k7eU5Ewq0UdGs9FY3I+KFw==" spinCount="100000" sheet="1" objects="1" scenarios="1"/>
  <mergeCells count="7">
    <mergeCell ref="B32:G36"/>
    <mergeCell ref="B3:G3"/>
    <mergeCell ref="B5:G6"/>
    <mergeCell ref="B2:G2"/>
    <mergeCell ref="D8:F8"/>
    <mergeCell ref="D16:F16"/>
    <mergeCell ref="D24:F2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Header>&amp;C&amp;"Calibri"&amp;10&amp;K000000 [UNCLASSIFIED]&amp;1#_x000D_&amp;"Arialri"&amp;10&amp;K000000&amp;20Vandalism Rates for 2010</oddHeader>
    <oddFooter>&amp;C_x000D_&amp;1#&amp;"Calibri"&amp;10&amp;K000000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Q37"/>
  <sheetViews>
    <sheetView showGridLines="0" showRowColHeaders="0" tabSelected="1" topLeftCell="A23" zoomScaleNormal="100" workbookViewId="0">
      <selection activeCell="S6" sqref="S6"/>
    </sheetView>
  </sheetViews>
  <sheetFormatPr defaultColWidth="9.140625" defaultRowHeight="12.6"/>
  <cols>
    <col min="1" max="1" width="2.42578125" style="1" customWidth="1"/>
    <col min="2" max="3" width="3.28515625" style="1" customWidth="1"/>
    <col min="4" max="4" width="11.42578125" style="1" customWidth="1"/>
    <col min="5" max="5" width="2.42578125" style="1" customWidth="1"/>
    <col min="6" max="6" width="11.42578125" style="1" customWidth="1"/>
    <col min="7" max="7" width="2.42578125" style="1" customWidth="1"/>
    <col min="8" max="8" width="11.42578125" style="1" customWidth="1"/>
    <col min="9" max="12" width="2.42578125" style="1" customWidth="1"/>
    <col min="13" max="13" width="16.140625" style="1" customWidth="1"/>
    <col min="14" max="14" width="11.28515625" style="1" customWidth="1"/>
    <col min="15" max="15" width="11.42578125" style="1" customWidth="1"/>
    <col min="16" max="18" width="2.42578125" style="1" customWidth="1"/>
    <col min="19" max="16384" width="9.140625" style="1"/>
  </cols>
  <sheetData>
    <row r="1" spans="1:17" ht="13.5" thickBot="1">
      <c r="B1" s="48"/>
      <c r="C1" s="48"/>
      <c r="D1" s="48"/>
      <c r="E1" s="48"/>
      <c r="F1" s="48"/>
      <c r="G1" s="48"/>
      <c r="H1" s="48"/>
      <c r="I1" s="48"/>
      <c r="J1" s="48"/>
      <c r="K1" s="48"/>
      <c r="L1" s="48"/>
      <c r="M1" s="48"/>
      <c r="N1" s="48"/>
      <c r="O1" s="48"/>
      <c r="P1" s="48"/>
      <c r="Q1" s="48"/>
    </row>
    <row r="2" spans="1:17" ht="84.75" customHeight="1">
      <c r="B2" s="49"/>
      <c r="C2" s="50"/>
      <c r="D2" s="50"/>
      <c r="E2" s="50"/>
      <c r="F2" s="50"/>
      <c r="G2" s="50"/>
      <c r="H2" s="50"/>
      <c r="I2" s="50"/>
      <c r="J2" s="51"/>
      <c r="K2" s="108"/>
      <c r="L2" s="108"/>
      <c r="M2" s="169" t="s">
        <v>71</v>
      </c>
      <c r="N2" s="169"/>
      <c r="O2" s="169"/>
      <c r="P2" s="169"/>
      <c r="Q2" s="170"/>
    </row>
    <row r="3" spans="1:17" ht="19.5" customHeight="1">
      <c r="A3" s="2"/>
      <c r="B3" s="52" t="s">
        <v>72</v>
      </c>
      <c r="C3" s="53"/>
      <c r="D3" s="53"/>
      <c r="E3" s="53"/>
      <c r="F3" s="53"/>
      <c r="G3" s="53"/>
      <c r="H3" s="53"/>
      <c r="I3" s="53"/>
      <c r="J3" s="53"/>
      <c r="K3" s="53"/>
      <c r="L3" s="53"/>
      <c r="M3" s="53"/>
      <c r="N3" s="48"/>
      <c r="O3" s="167" t="str">
        <f>Cell_Version</f>
        <v>v1.4 2026</v>
      </c>
      <c r="P3" s="167"/>
      <c r="Q3" s="168"/>
    </row>
    <row r="4" spans="1:17" ht="12.95">
      <c r="A4" s="2"/>
      <c r="B4" s="54"/>
      <c r="C4" s="187" t="s">
        <v>73</v>
      </c>
      <c r="D4" s="187"/>
      <c r="E4" s="188"/>
      <c r="F4" s="55"/>
      <c r="G4" s="189"/>
      <c r="H4" s="190"/>
      <c r="I4" s="190"/>
      <c r="J4" s="190"/>
      <c r="K4" s="190"/>
      <c r="L4" s="190"/>
      <c r="M4" s="190"/>
      <c r="N4" s="48"/>
      <c r="O4" s="48"/>
      <c r="P4" s="48"/>
      <c r="Q4" s="56"/>
    </row>
    <row r="5" spans="1:17" ht="12.95">
      <c r="A5" s="2"/>
      <c r="B5" s="54"/>
      <c r="C5" s="187" t="s">
        <v>74</v>
      </c>
      <c r="D5" s="187"/>
      <c r="E5" s="188"/>
      <c r="F5" s="176" t="str">
        <f>IF(Cell_SchoolID="","",IFERROR(INDEX(Range_SchoolName,MATCH(Cell_SchoolID,Range_SchoolID,0)),"Not a valid School number"))</f>
        <v/>
      </c>
      <c r="G5" s="176"/>
      <c r="H5" s="176"/>
      <c r="I5" s="176"/>
      <c r="J5" s="176"/>
      <c r="K5" s="176"/>
      <c r="L5" s="176"/>
      <c r="M5" s="176"/>
      <c r="N5" s="48"/>
      <c r="O5" s="48"/>
      <c r="P5" s="48"/>
      <c r="Q5" s="56"/>
    </row>
    <row r="6" spans="1:17" ht="12.95">
      <c r="A6" s="2"/>
      <c r="B6" s="54"/>
      <c r="C6" s="187" t="s">
        <v>75</v>
      </c>
      <c r="D6" s="187"/>
      <c r="E6" s="188"/>
      <c r="F6" s="57"/>
      <c r="G6" s="191"/>
      <c r="H6" s="192"/>
      <c r="I6" s="192"/>
      <c r="J6" s="192"/>
      <c r="K6" s="192"/>
      <c r="L6" s="192"/>
      <c r="M6" s="192"/>
      <c r="N6" s="58"/>
      <c r="O6" s="48"/>
      <c r="P6" s="48"/>
      <c r="Q6" s="56"/>
    </row>
    <row r="7" spans="1:17" ht="13.5" thickBot="1">
      <c r="A7" s="2"/>
      <c r="B7" s="59"/>
      <c r="C7" s="60"/>
      <c r="D7" s="60"/>
      <c r="E7" s="60"/>
      <c r="F7" s="61"/>
      <c r="G7" s="60"/>
      <c r="H7" s="60"/>
      <c r="I7" s="60"/>
      <c r="J7" s="60"/>
      <c r="K7" s="60"/>
      <c r="L7" s="60"/>
      <c r="M7" s="60"/>
      <c r="N7" s="60"/>
      <c r="O7" s="60"/>
      <c r="P7" s="60"/>
      <c r="Q7" s="62"/>
    </row>
    <row r="8" spans="1:17" ht="12.95">
      <c r="A8" s="2"/>
      <c r="B8" s="63"/>
      <c r="C8" s="64"/>
      <c r="D8" s="64"/>
      <c r="E8" s="64"/>
      <c r="F8" s="64"/>
      <c r="G8" s="64"/>
      <c r="H8" s="64"/>
      <c r="I8" s="64"/>
      <c r="J8" s="65"/>
      <c r="K8" s="63"/>
      <c r="L8" s="64"/>
      <c r="M8" s="64"/>
      <c r="N8" s="64"/>
      <c r="O8" s="64"/>
      <c r="P8" s="64"/>
      <c r="Q8" s="65"/>
    </row>
    <row r="9" spans="1:17" ht="12.95">
      <c r="A9" s="2"/>
      <c r="B9" s="52"/>
      <c r="C9" s="173" t="s">
        <v>76</v>
      </c>
      <c r="D9" s="174"/>
      <c r="E9" s="174"/>
      <c r="F9" s="174"/>
      <c r="G9" s="174"/>
      <c r="H9" s="174"/>
      <c r="I9" s="175"/>
      <c r="J9" s="66"/>
      <c r="K9" s="52"/>
      <c r="L9" s="177" t="s">
        <v>77</v>
      </c>
      <c r="M9" s="178"/>
      <c r="N9" s="178"/>
      <c r="O9" s="178"/>
      <c r="P9" s="179"/>
      <c r="Q9" s="66"/>
    </row>
    <row r="10" spans="1:17" ht="12.95">
      <c r="A10" s="113"/>
      <c r="B10" s="54"/>
      <c r="C10" s="67"/>
      <c r="D10" s="171" t="s">
        <v>78</v>
      </c>
      <c r="E10" s="68"/>
      <c r="F10" s="171" t="s">
        <v>79</v>
      </c>
      <c r="G10" s="68"/>
      <c r="H10" s="171" t="s">
        <v>80</v>
      </c>
      <c r="I10" s="69"/>
      <c r="J10" s="70"/>
      <c r="K10" s="71"/>
      <c r="L10" s="67"/>
      <c r="M10" s="72"/>
      <c r="N10" s="73"/>
      <c r="O10" s="72"/>
      <c r="P10" s="69"/>
      <c r="Q10" s="66"/>
    </row>
    <row r="11" spans="1:17" ht="12.95">
      <c r="A11" s="113"/>
      <c r="B11" s="54"/>
      <c r="C11" s="74"/>
      <c r="D11" s="172" t="s">
        <v>81</v>
      </c>
      <c r="E11" s="75"/>
      <c r="F11" s="172"/>
      <c r="G11" s="75"/>
      <c r="H11" s="172"/>
      <c r="I11" s="76"/>
      <c r="J11" s="70"/>
      <c r="K11" s="71"/>
      <c r="L11" s="74"/>
      <c r="M11" s="193" t="s">
        <v>82</v>
      </c>
      <c r="N11" s="193"/>
      <c r="O11" s="73"/>
      <c r="P11" s="76"/>
      <c r="Q11" s="66"/>
    </row>
    <row r="12" spans="1:17" ht="12.95">
      <c r="A12" s="113"/>
      <c r="B12" s="54"/>
      <c r="C12" s="74">
        <v>1</v>
      </c>
      <c r="D12" s="77"/>
      <c r="E12" s="73"/>
      <c r="F12" s="77"/>
      <c r="G12" s="73"/>
      <c r="H12" s="78" t="str">
        <f>IF(AND(D12="",F12=""),"",D12-F12)</f>
        <v/>
      </c>
      <c r="I12" s="76"/>
      <c r="J12" s="56"/>
      <c r="K12" s="54"/>
      <c r="L12" s="74"/>
      <c r="M12" s="194" t="s">
        <v>83</v>
      </c>
      <c r="N12" s="195"/>
      <c r="O12" s="79"/>
      <c r="P12" s="76"/>
      <c r="Q12" s="56"/>
    </row>
    <row r="13" spans="1:17" ht="12.95">
      <c r="A13" s="113"/>
      <c r="B13" s="54"/>
      <c r="C13" s="74">
        <v>2</v>
      </c>
      <c r="D13" s="77"/>
      <c r="E13" s="73"/>
      <c r="F13" s="77"/>
      <c r="G13" s="73"/>
      <c r="H13" s="78" t="str">
        <f t="shared" ref="H13:H33" si="0">IF(AND(D13="",F13=""),"",D13-F13)</f>
        <v/>
      </c>
      <c r="I13" s="76"/>
      <c r="J13" s="56"/>
      <c r="K13" s="54"/>
      <c r="L13" s="74"/>
      <c r="M13" s="194" t="s">
        <v>84</v>
      </c>
      <c r="N13" s="195"/>
      <c r="O13" s="104"/>
      <c r="P13" s="76"/>
      <c r="Q13" s="56"/>
    </row>
    <row r="14" spans="1:17" ht="12.95">
      <c r="A14" s="113"/>
      <c r="B14" s="54"/>
      <c r="C14" s="74">
        <v>3</v>
      </c>
      <c r="D14" s="77"/>
      <c r="E14" s="73"/>
      <c r="F14" s="77"/>
      <c r="G14" s="73"/>
      <c r="H14" s="78" t="str">
        <f t="shared" si="0"/>
        <v/>
      </c>
      <c r="I14" s="76"/>
      <c r="J14" s="56"/>
      <c r="K14" s="54"/>
      <c r="L14" s="74"/>
      <c r="M14" s="194"/>
      <c r="N14" s="194"/>
      <c r="O14" s="73"/>
      <c r="P14" s="76"/>
      <c r="Q14" s="56"/>
    </row>
    <row r="15" spans="1:17" ht="12.95">
      <c r="A15" s="113"/>
      <c r="B15" s="54"/>
      <c r="C15" s="74">
        <v>4</v>
      </c>
      <c r="D15" s="77"/>
      <c r="E15" s="73"/>
      <c r="F15" s="77"/>
      <c r="G15" s="73"/>
      <c r="H15" s="78" t="str">
        <f t="shared" si="0"/>
        <v/>
      </c>
      <c r="I15" s="76"/>
      <c r="J15" s="56"/>
      <c r="K15" s="54"/>
      <c r="L15" s="74"/>
      <c r="M15" s="194" t="s">
        <v>85</v>
      </c>
      <c r="N15" s="195"/>
      <c r="O15" s="80" t="str">
        <f>IFERROR(INDEX(Table_MidPointValues,MATCH(Cell_Category,Range_MidpointCategories,0),MATCH(Cell_InputYear,Range_MidpointYears,0)),"-")</f>
        <v>-</v>
      </c>
      <c r="P15" s="76"/>
      <c r="Q15" s="56"/>
    </row>
    <row r="16" spans="1:17" ht="12.95">
      <c r="A16" s="113"/>
      <c r="B16" s="54"/>
      <c r="C16" s="74">
        <v>5</v>
      </c>
      <c r="D16" s="77"/>
      <c r="E16" s="73"/>
      <c r="F16" s="77"/>
      <c r="G16" s="73"/>
      <c r="H16" s="78" t="str">
        <f t="shared" si="0"/>
        <v/>
      </c>
      <c r="I16" s="76"/>
      <c r="J16" s="56"/>
      <c r="K16" s="54"/>
      <c r="L16" s="74"/>
      <c r="M16" s="194" t="s">
        <v>86</v>
      </c>
      <c r="N16" s="195"/>
      <c r="O16" s="80" t="str">
        <f>IFERROR(Cell_InputTotalRoll*Cell_MidPointRate,"-")</f>
        <v>-</v>
      </c>
      <c r="P16" s="76"/>
      <c r="Q16" s="56"/>
    </row>
    <row r="17" spans="1:17" ht="12.95">
      <c r="A17" s="113"/>
      <c r="B17" s="54"/>
      <c r="C17" s="74">
        <v>6</v>
      </c>
      <c r="D17" s="77"/>
      <c r="E17" s="73"/>
      <c r="F17" s="77"/>
      <c r="G17" s="73"/>
      <c r="H17" s="78" t="str">
        <f t="shared" si="0"/>
        <v/>
      </c>
      <c r="I17" s="76"/>
      <c r="J17" s="56"/>
      <c r="K17" s="54"/>
      <c r="L17" s="74"/>
      <c r="M17" s="194"/>
      <c r="N17" s="194"/>
      <c r="O17" s="73"/>
      <c r="P17" s="76"/>
      <c r="Q17" s="56"/>
    </row>
    <row r="18" spans="1:17" ht="12.95">
      <c r="A18" s="113"/>
      <c r="B18" s="54"/>
      <c r="C18" s="74">
        <v>7</v>
      </c>
      <c r="D18" s="77"/>
      <c r="E18" s="73"/>
      <c r="F18" s="77"/>
      <c r="G18" s="73"/>
      <c r="H18" s="78" t="str">
        <f t="shared" si="0"/>
        <v/>
      </c>
      <c r="I18" s="76"/>
      <c r="J18" s="56"/>
      <c r="K18" s="54"/>
      <c r="L18" s="74"/>
      <c r="M18" s="193" t="s">
        <v>87</v>
      </c>
      <c r="N18" s="193"/>
      <c r="O18" s="73"/>
      <c r="P18" s="76"/>
      <c r="Q18" s="56"/>
    </row>
    <row r="19" spans="1:17" ht="12.95">
      <c r="A19" s="113"/>
      <c r="B19" s="54"/>
      <c r="C19" s="74">
        <v>8</v>
      </c>
      <c r="D19" s="77"/>
      <c r="E19" s="73"/>
      <c r="F19" s="77"/>
      <c r="G19" s="73"/>
      <c r="H19" s="78" t="str">
        <f t="shared" si="0"/>
        <v/>
      </c>
      <c r="I19" s="76"/>
      <c r="J19" s="56"/>
      <c r="K19" s="54"/>
      <c r="L19" s="74"/>
      <c r="M19" s="194" t="s">
        <v>83</v>
      </c>
      <c r="N19" s="195"/>
      <c r="O19" s="81" t="str">
        <f>IF(Cell_InputTotalRoll="","-",Cell_InputTotalRoll)</f>
        <v>-</v>
      </c>
      <c r="P19" s="76"/>
      <c r="Q19" s="56"/>
    </row>
    <row r="20" spans="1:17" ht="12.95">
      <c r="A20" s="113"/>
      <c r="B20" s="54"/>
      <c r="C20" s="74">
        <v>9</v>
      </c>
      <c r="D20" s="77"/>
      <c r="E20" s="73"/>
      <c r="F20" s="77"/>
      <c r="G20" s="73"/>
      <c r="H20" s="78" t="str">
        <f t="shared" si="0"/>
        <v/>
      </c>
      <c r="I20" s="76"/>
      <c r="J20" s="56"/>
      <c r="K20" s="54"/>
      <c r="L20" s="74"/>
      <c r="M20" s="194" t="s">
        <v>88</v>
      </c>
      <c r="N20" s="195"/>
      <c r="O20" s="80" t="str">
        <f>IFERROR(INDEX(Table_UpperLimitValues,MATCH(Cell_Category,Range_UpperLimitCategories,0),MATCH(Cell_InputYear,Range_UpperLimitYears,0)),"-")</f>
        <v>-</v>
      </c>
      <c r="P20" s="76"/>
      <c r="Q20" s="56"/>
    </row>
    <row r="21" spans="1:17" ht="12.95">
      <c r="A21" s="113"/>
      <c r="B21" s="54"/>
      <c r="C21" s="74">
        <v>10</v>
      </c>
      <c r="D21" s="77"/>
      <c r="E21" s="73"/>
      <c r="F21" s="77"/>
      <c r="G21" s="73"/>
      <c r="H21" s="78" t="str">
        <f t="shared" si="0"/>
        <v/>
      </c>
      <c r="I21" s="76"/>
      <c r="J21" s="56"/>
      <c r="K21" s="54"/>
      <c r="L21" s="74"/>
      <c r="M21" s="194"/>
      <c r="N21" s="194"/>
      <c r="O21" s="73"/>
      <c r="P21" s="76"/>
      <c r="Q21" s="56"/>
    </row>
    <row r="22" spans="1:17" ht="12.95">
      <c r="A22" s="113"/>
      <c r="B22" s="54"/>
      <c r="C22" s="74">
        <v>11</v>
      </c>
      <c r="D22" s="77"/>
      <c r="E22" s="73"/>
      <c r="F22" s="77"/>
      <c r="G22" s="73"/>
      <c r="H22" s="78" t="str">
        <f t="shared" si="0"/>
        <v/>
      </c>
      <c r="I22" s="76"/>
      <c r="J22" s="56"/>
      <c r="K22" s="54"/>
      <c r="L22" s="74"/>
      <c r="M22" s="194" t="s">
        <v>89</v>
      </c>
      <c r="N22" s="195"/>
      <c r="O22" s="82" t="str">
        <f>IFERROR(Cell_UpperLimitRate-Cell_MidPointRate,"-")</f>
        <v>-</v>
      </c>
      <c r="P22" s="76"/>
      <c r="Q22" s="56"/>
    </row>
    <row r="23" spans="1:17" ht="12.95">
      <c r="A23" s="113"/>
      <c r="B23" s="54"/>
      <c r="C23" s="74">
        <v>12</v>
      </c>
      <c r="D23" s="77"/>
      <c r="E23" s="73"/>
      <c r="F23" s="77"/>
      <c r="G23" s="73"/>
      <c r="H23" s="78" t="str">
        <f t="shared" si="0"/>
        <v/>
      </c>
      <c r="I23" s="76"/>
      <c r="J23" s="56"/>
      <c r="K23" s="54"/>
      <c r="L23" s="74"/>
      <c r="M23" s="194" t="s">
        <v>90</v>
      </c>
      <c r="N23" s="195"/>
      <c r="O23" s="80" t="str">
        <f>IFERROR(Cell_LinkedTotalRoll*Cell_MidPointUpperLimmitDifference,"-")</f>
        <v>-</v>
      </c>
      <c r="P23" s="76"/>
      <c r="Q23" s="56"/>
    </row>
    <row r="24" spans="1:17" ht="12.95">
      <c r="A24" s="113"/>
      <c r="B24" s="54"/>
      <c r="C24" s="74">
        <v>13</v>
      </c>
      <c r="D24" s="77"/>
      <c r="E24" s="73"/>
      <c r="F24" s="77"/>
      <c r="G24" s="73"/>
      <c r="H24" s="78" t="str">
        <f t="shared" si="0"/>
        <v/>
      </c>
      <c r="I24" s="76"/>
      <c r="J24" s="56"/>
      <c r="K24" s="54"/>
      <c r="L24" s="74"/>
      <c r="M24" s="194"/>
      <c r="N24" s="194"/>
      <c r="O24" s="73"/>
      <c r="P24" s="76"/>
      <c r="Q24" s="56"/>
    </row>
    <row r="25" spans="1:17" ht="12.95">
      <c r="A25" s="113"/>
      <c r="B25" s="54"/>
      <c r="C25" s="74">
        <v>14</v>
      </c>
      <c r="D25" s="77"/>
      <c r="E25" s="73"/>
      <c r="F25" s="77"/>
      <c r="G25" s="73"/>
      <c r="H25" s="78" t="str">
        <f t="shared" si="0"/>
        <v/>
      </c>
      <c r="I25" s="76"/>
      <c r="J25" s="56"/>
      <c r="K25" s="54"/>
      <c r="L25" s="74"/>
      <c r="M25" s="193" t="s">
        <v>91</v>
      </c>
      <c r="N25" s="193"/>
      <c r="O25" s="80">
        <f>SUM(Cell_TotalMOEContribution,Cell_TotalBoardContribution)</f>
        <v>0</v>
      </c>
      <c r="P25" s="76"/>
      <c r="Q25" s="56"/>
    </row>
    <row r="26" spans="1:17" ht="12.95">
      <c r="A26" s="113"/>
      <c r="B26" s="54"/>
      <c r="C26" s="74">
        <v>15</v>
      </c>
      <c r="D26" s="77"/>
      <c r="E26" s="73"/>
      <c r="F26" s="77"/>
      <c r="G26" s="73"/>
      <c r="H26" s="78" t="str">
        <f t="shared" si="0"/>
        <v/>
      </c>
      <c r="I26" s="76"/>
      <c r="J26" s="56"/>
      <c r="K26" s="54"/>
      <c r="L26" s="83"/>
      <c r="M26" s="84"/>
      <c r="N26" s="84"/>
      <c r="O26" s="84"/>
      <c r="P26" s="85"/>
      <c r="Q26" s="56"/>
    </row>
    <row r="27" spans="1:17" ht="12.95">
      <c r="A27" s="113"/>
      <c r="B27" s="54"/>
      <c r="C27" s="74">
        <v>16</v>
      </c>
      <c r="D27" s="77"/>
      <c r="E27" s="73"/>
      <c r="F27" s="77"/>
      <c r="G27" s="73"/>
      <c r="H27" s="78" t="str">
        <f t="shared" si="0"/>
        <v/>
      </c>
      <c r="I27" s="76"/>
      <c r="J27" s="56"/>
      <c r="K27" s="54"/>
      <c r="L27" s="48"/>
      <c r="M27" s="48"/>
      <c r="N27" s="48"/>
      <c r="O27" s="48"/>
      <c r="P27" s="48"/>
      <c r="Q27" s="56"/>
    </row>
    <row r="28" spans="1:17" ht="12.95">
      <c r="A28" s="113"/>
      <c r="B28" s="54"/>
      <c r="C28" s="74">
        <v>17</v>
      </c>
      <c r="D28" s="77"/>
      <c r="E28" s="73"/>
      <c r="F28" s="77"/>
      <c r="G28" s="73"/>
      <c r="H28" s="78" t="str">
        <f t="shared" si="0"/>
        <v/>
      </c>
      <c r="I28" s="76"/>
      <c r="J28" s="56"/>
      <c r="K28" s="54"/>
      <c r="L28" s="86"/>
      <c r="M28" s="87"/>
      <c r="N28" s="87"/>
      <c r="O28" s="88"/>
      <c r="P28" s="89"/>
      <c r="Q28" s="56"/>
    </row>
    <row r="29" spans="1:17" ht="12.95">
      <c r="A29" s="113"/>
      <c r="B29" s="54"/>
      <c r="C29" s="74">
        <v>18</v>
      </c>
      <c r="D29" s="77"/>
      <c r="E29" s="73"/>
      <c r="F29" s="77"/>
      <c r="G29" s="73"/>
      <c r="H29" s="78" t="str">
        <f t="shared" si="0"/>
        <v/>
      </c>
      <c r="I29" s="76"/>
      <c r="J29" s="56"/>
      <c r="K29" s="54"/>
      <c r="L29" s="74"/>
      <c r="M29" s="193" t="s">
        <v>76</v>
      </c>
      <c r="N29" s="193"/>
      <c r="O29" s="80">
        <f>Cell_TotalVandalismExpenses</f>
        <v>0</v>
      </c>
      <c r="P29" s="76"/>
      <c r="Q29" s="56"/>
    </row>
    <row r="30" spans="1:17" ht="12.95">
      <c r="A30" s="113"/>
      <c r="B30" s="54"/>
      <c r="C30" s="74">
        <v>19</v>
      </c>
      <c r="D30" s="77"/>
      <c r="E30" s="73"/>
      <c r="F30" s="77"/>
      <c r="G30" s="73"/>
      <c r="H30" s="78" t="str">
        <f t="shared" si="0"/>
        <v/>
      </c>
      <c r="I30" s="76"/>
      <c r="J30" s="56"/>
      <c r="K30" s="54"/>
      <c r="L30" s="83"/>
      <c r="M30" s="84"/>
      <c r="N30" s="84"/>
      <c r="O30" s="84"/>
      <c r="P30" s="85"/>
      <c r="Q30" s="56"/>
    </row>
    <row r="31" spans="1:17" ht="12.95">
      <c r="A31" s="113"/>
      <c r="B31" s="54"/>
      <c r="C31" s="74">
        <v>20</v>
      </c>
      <c r="D31" s="77"/>
      <c r="E31" s="73"/>
      <c r="F31" s="77"/>
      <c r="G31" s="73"/>
      <c r="H31" s="78" t="str">
        <f t="shared" si="0"/>
        <v/>
      </c>
      <c r="I31" s="76"/>
      <c r="J31" s="56"/>
      <c r="K31" s="54"/>
      <c r="L31" s="48"/>
      <c r="M31" s="48"/>
      <c r="N31" s="48"/>
      <c r="O31" s="48"/>
      <c r="P31" s="48"/>
      <c r="Q31" s="56"/>
    </row>
    <row r="32" spans="1:17" ht="12.95">
      <c r="A32" s="113"/>
      <c r="B32" s="54"/>
      <c r="C32" s="74">
        <v>21</v>
      </c>
      <c r="D32" s="77"/>
      <c r="E32" s="73"/>
      <c r="F32" s="77"/>
      <c r="G32" s="73"/>
      <c r="H32" s="78" t="str">
        <f t="shared" si="0"/>
        <v/>
      </c>
      <c r="I32" s="76"/>
      <c r="J32" s="56"/>
      <c r="K32" s="54"/>
      <c r="L32" s="74"/>
      <c r="M32" s="73"/>
      <c r="N32" s="73"/>
      <c r="O32" s="73"/>
      <c r="P32" s="76"/>
      <c r="Q32" s="56"/>
    </row>
    <row r="33" spans="1:17" ht="12.95">
      <c r="A33" s="113"/>
      <c r="B33" s="54"/>
      <c r="C33" s="74">
        <v>22</v>
      </c>
      <c r="D33" s="77"/>
      <c r="E33" s="73"/>
      <c r="F33" s="77"/>
      <c r="G33" s="73"/>
      <c r="H33" s="78" t="str">
        <f t="shared" si="0"/>
        <v/>
      </c>
      <c r="I33" s="76"/>
      <c r="J33" s="56"/>
      <c r="K33" s="54"/>
      <c r="L33" s="74"/>
      <c r="M33" s="193" t="s">
        <v>92</v>
      </c>
      <c r="N33" s="193"/>
      <c r="O33" s="90">
        <f>IF(Cell_LinkedTotalVandalismExpenses-Cell_TotalFunding&lt;0,0,Cell_LinkedTotalVandalismExpenses-Cell_TotalFunding)</f>
        <v>0</v>
      </c>
      <c r="P33" s="76"/>
      <c r="Q33" s="56"/>
    </row>
    <row r="34" spans="1:17" ht="12.95">
      <c r="A34" s="113"/>
      <c r="B34" s="54"/>
      <c r="C34" s="74"/>
      <c r="D34" s="73"/>
      <c r="E34" s="73"/>
      <c r="F34" s="73"/>
      <c r="G34" s="73"/>
      <c r="H34" s="73"/>
      <c r="I34" s="76"/>
      <c r="J34" s="56"/>
      <c r="K34" s="54"/>
      <c r="L34" s="83"/>
      <c r="M34" s="84"/>
      <c r="N34" s="84"/>
      <c r="O34" s="84"/>
      <c r="P34" s="85"/>
      <c r="Q34" s="56"/>
    </row>
    <row r="35" spans="1:17" ht="12.95">
      <c r="A35" s="113"/>
      <c r="B35" s="54"/>
      <c r="C35" s="74"/>
      <c r="D35" s="82">
        <f>SUM(Range_Invoices)</f>
        <v>0</v>
      </c>
      <c r="E35" s="73"/>
      <c r="F35" s="82">
        <f>SUM(Range_FundsCovered)</f>
        <v>0</v>
      </c>
      <c r="G35" s="73"/>
      <c r="H35" s="82">
        <f>SUM(Range_VandalismExpenses)</f>
        <v>0</v>
      </c>
      <c r="I35" s="76"/>
      <c r="J35" s="56"/>
      <c r="K35" s="54"/>
      <c r="L35" s="48"/>
      <c r="M35" s="48"/>
      <c r="N35" s="48"/>
      <c r="O35" s="48"/>
      <c r="P35" s="48"/>
      <c r="Q35" s="56"/>
    </row>
    <row r="36" spans="1:17" ht="12.95">
      <c r="A36" s="113"/>
      <c r="B36" s="54"/>
      <c r="C36" s="83"/>
      <c r="D36" s="84"/>
      <c r="E36" s="84"/>
      <c r="F36" s="84"/>
      <c r="G36" s="84"/>
      <c r="H36" s="84"/>
      <c r="I36" s="85"/>
      <c r="J36" s="56"/>
      <c r="K36" s="54"/>
      <c r="L36" s="48"/>
      <c r="M36" s="48"/>
      <c r="N36" s="48"/>
      <c r="O36" s="48"/>
      <c r="P36" s="48"/>
      <c r="Q36" s="56"/>
    </row>
    <row r="37" spans="1:17" ht="12.95" thickBot="1">
      <c r="B37" s="3"/>
      <c r="C37" s="4"/>
      <c r="D37" s="4"/>
      <c r="E37" s="4"/>
      <c r="F37" s="4"/>
      <c r="G37" s="4"/>
      <c r="H37" s="4"/>
      <c r="I37" s="4"/>
      <c r="J37" s="5"/>
      <c r="K37" s="3"/>
      <c r="L37" s="4"/>
      <c r="M37" s="4"/>
      <c r="N37" s="4"/>
      <c r="O37" s="4"/>
      <c r="P37" s="4"/>
      <c r="Q37" s="5"/>
    </row>
  </sheetData>
  <sheetProtection algorithmName="SHA-512" hashValue="vtotf8Vh3F3AbjdqeLDOW/Y33xm6uAbA4oenZDxJ1T15SMWN5I0cfTKEuMjXJslEQYLcaIcAM5gPzA0dx7rfeQ==" saltValue="GwmwwF7WPYaBQCUVtHY5Uw==" spinCount="100000" sheet="1" objects="1" scenarios="1"/>
  <dataConsolidate/>
  <mergeCells count="30">
    <mergeCell ref="M22:N22"/>
    <mergeCell ref="O3:Q3"/>
    <mergeCell ref="M2:Q2"/>
    <mergeCell ref="D10:D11"/>
    <mergeCell ref="F10:F11"/>
    <mergeCell ref="H10:H11"/>
    <mergeCell ref="C9:I9"/>
    <mergeCell ref="F5:M5"/>
    <mergeCell ref="C4:E4"/>
    <mergeCell ref="C5:E5"/>
    <mergeCell ref="C6:E6"/>
    <mergeCell ref="G4:M4"/>
    <mergeCell ref="G6:M6"/>
    <mergeCell ref="L9:P9"/>
    <mergeCell ref="M33:N33"/>
    <mergeCell ref="M11:N11"/>
    <mergeCell ref="M18:N18"/>
    <mergeCell ref="M25:N25"/>
    <mergeCell ref="M29:N29"/>
    <mergeCell ref="M15:N15"/>
    <mergeCell ref="M14:N14"/>
    <mergeCell ref="M13:N13"/>
    <mergeCell ref="M12:N12"/>
    <mergeCell ref="M23:N23"/>
    <mergeCell ref="M24:N24"/>
    <mergeCell ref="M17:N17"/>
    <mergeCell ref="M16:N16"/>
    <mergeCell ref="M20:N20"/>
    <mergeCell ref="M19:N19"/>
    <mergeCell ref="M21:N21"/>
  </mergeCells>
  <phoneticPr fontId="3" type="noConversion"/>
  <dataValidations xWindow="614" yWindow="315" count="2">
    <dataValidation type="list" allowBlank="1" showErrorMessage="1" promptTitle="Risk Category" prompt="Select risk category from drop down list" sqref="O13" xr:uid="{00000000-0002-0000-0300-000000000000}">
      <formula1>Range_Categories</formula1>
    </dataValidation>
    <dataValidation type="list" allowBlank="1" showInputMessage="1" showErrorMessage="1" sqref="F6" xr:uid="{00000000-0002-0000-0300-000001000000}">
      <formula1>DDL_AvailableYears</formula1>
    </dataValidation>
  </dataValidations>
  <pageMargins left="0.75" right="0.75" top="1" bottom="1" header="0.5" footer="0.5"/>
  <pageSetup paperSize="9" scale="88" orientation="portrait" r:id="rId1"/>
  <headerFooter alignWithMargins="0">
    <oddHeader>&amp;C&amp;"Calibri"&amp;10&amp;K000000 [UNCLASSIFIED]&amp;1#_x000D_</oddHeader>
    <oddFooter>&amp;C_x000D_&amp;1#&amp;"Calibri"&amp;10&amp;K000000 [UNCLASSIFIED]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Q40"/>
  <sheetViews>
    <sheetView topLeftCell="D1" workbookViewId="0">
      <selection activeCell="AD12" sqref="AD12"/>
    </sheetView>
  </sheetViews>
  <sheetFormatPr defaultColWidth="9.140625" defaultRowHeight="14.45"/>
  <cols>
    <col min="1" max="1" width="1.7109375" style="17" customWidth="1"/>
    <col min="2" max="2" width="14.7109375" style="17" bestFit="1" customWidth="1"/>
    <col min="3" max="3" width="2.42578125" style="17" customWidth="1"/>
    <col min="4" max="4" width="19.42578125" style="17" customWidth="1"/>
    <col min="5" max="13" width="6" style="17" hidden="1" customWidth="1"/>
    <col min="14" max="14" width="6" style="17" customWidth="1"/>
    <col min="15" max="15" width="6" style="17" bestFit="1" customWidth="1"/>
    <col min="16" max="16" width="6" style="17" customWidth="1"/>
    <col min="17" max="29" width="6.140625" style="17" customWidth="1"/>
    <col min="30" max="30" width="7.140625" style="17" bestFit="1" customWidth="1"/>
    <col min="31" max="31" width="6.5703125" style="17" bestFit="1" customWidth="1"/>
    <col min="32" max="32" width="6.140625" style="17" customWidth="1"/>
    <col min="33" max="33" width="2.140625" style="17" customWidth="1"/>
    <col min="34" max="34" width="20.28515625" style="17" customWidth="1"/>
    <col min="35" max="16384" width="9.140625" style="17"/>
  </cols>
  <sheetData>
    <row r="1" spans="2:43" ht="15" customHeight="1" thickBot="1"/>
    <row r="2" spans="2:43" ht="15.6" thickTop="1" thickBot="1">
      <c r="B2" s="9" t="s">
        <v>93</v>
      </c>
      <c r="D2" s="182" t="s">
        <v>94</v>
      </c>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H2" s="24" t="s">
        <v>95</v>
      </c>
    </row>
    <row r="3" spans="2:43" ht="15.6" thickTop="1" thickBot="1">
      <c r="B3" s="9">
        <f>MAX(E3:AF3)</f>
        <v>2026</v>
      </c>
      <c r="D3" s="7"/>
      <c r="E3" s="105">
        <v>2000</v>
      </c>
      <c r="F3" s="105">
        <v>2001</v>
      </c>
      <c r="G3" s="105">
        <v>2002</v>
      </c>
      <c r="H3" s="105">
        <v>2003</v>
      </c>
      <c r="I3" s="105">
        <v>2004</v>
      </c>
      <c r="J3" s="105">
        <v>2005</v>
      </c>
      <c r="K3" s="105">
        <v>2006</v>
      </c>
      <c r="L3" s="105">
        <v>2007</v>
      </c>
      <c r="M3" s="105">
        <v>2008</v>
      </c>
      <c r="N3" s="105">
        <v>2009</v>
      </c>
      <c r="O3" s="105">
        <v>2010</v>
      </c>
      <c r="P3" s="105">
        <v>2011</v>
      </c>
      <c r="Q3" s="105">
        <v>2012</v>
      </c>
      <c r="R3" s="105">
        <v>2013</v>
      </c>
      <c r="S3" s="105">
        <v>2014</v>
      </c>
      <c r="T3" s="105">
        <v>2015</v>
      </c>
      <c r="U3" s="105">
        <v>2016</v>
      </c>
      <c r="V3" s="105">
        <v>2017</v>
      </c>
      <c r="W3" s="105">
        <v>2018</v>
      </c>
      <c r="X3" s="105">
        <v>2019</v>
      </c>
      <c r="Y3" s="105">
        <v>2020</v>
      </c>
      <c r="Z3" s="106">
        <v>2021</v>
      </c>
      <c r="AA3" s="21">
        <v>2022</v>
      </c>
      <c r="AB3" s="21">
        <v>2023</v>
      </c>
      <c r="AC3" s="21">
        <v>2024</v>
      </c>
      <c r="AD3" s="21">
        <v>2025</v>
      </c>
      <c r="AE3" s="21">
        <v>2026</v>
      </c>
      <c r="AF3" s="21" t="s">
        <v>96</v>
      </c>
      <c r="AH3" s="23" t="s">
        <v>97</v>
      </c>
    </row>
    <row r="4" spans="2:43" ht="15.6" thickTop="1" thickBot="1">
      <c r="B4" s="9">
        <f>B3-1</f>
        <v>2025</v>
      </c>
      <c r="D4" s="10" t="s">
        <v>98</v>
      </c>
      <c r="E4" s="107">
        <v>2.63</v>
      </c>
      <c r="F4" s="107">
        <v>2.68</v>
      </c>
      <c r="G4" s="107">
        <v>2.73</v>
      </c>
      <c r="H4" s="107">
        <v>2.78</v>
      </c>
      <c r="I4" s="107">
        <v>2.84</v>
      </c>
      <c r="J4" s="107">
        <v>2.92</v>
      </c>
      <c r="K4" s="107">
        <v>2.99</v>
      </c>
      <c r="L4" s="107">
        <v>3.08</v>
      </c>
      <c r="M4" s="107">
        <v>3.2</v>
      </c>
      <c r="N4" s="107">
        <v>3.3</v>
      </c>
      <c r="O4" s="107">
        <v>3.36</v>
      </c>
      <c r="P4" s="107">
        <v>3.57</v>
      </c>
      <c r="Q4" s="107">
        <v>3.57</v>
      </c>
      <c r="R4" s="107">
        <v>3.57</v>
      </c>
      <c r="S4" s="107">
        <v>3.64</v>
      </c>
      <c r="T4" s="107">
        <v>3.71</v>
      </c>
      <c r="U4" s="107">
        <v>3.75</v>
      </c>
      <c r="V4" s="107">
        <v>3.75</v>
      </c>
      <c r="W4" s="107">
        <v>3.8</v>
      </c>
      <c r="X4" s="107">
        <v>3.86</v>
      </c>
      <c r="Y4" s="107">
        <v>3.93</v>
      </c>
      <c r="Z4" s="107">
        <v>3.99</v>
      </c>
      <c r="AA4" s="10">
        <v>4.05</v>
      </c>
      <c r="AB4" s="10">
        <v>4.16</v>
      </c>
      <c r="AC4" s="10">
        <v>4.3099999999999996</v>
      </c>
      <c r="AD4" s="20">
        <v>4.42</v>
      </c>
      <c r="AE4" s="20">
        <v>3.53</v>
      </c>
      <c r="AF4" s="20" t="s">
        <v>99</v>
      </c>
      <c r="AH4" s="23" t="s">
        <v>100</v>
      </c>
      <c r="AQ4" s="18"/>
    </row>
    <row r="5" spans="2:43" ht="15.6" thickTop="1" thickBot="1">
      <c r="B5" s="9">
        <f>B4-1</f>
        <v>2024</v>
      </c>
      <c r="D5" s="10" t="s">
        <v>101</v>
      </c>
      <c r="E5" s="107">
        <v>7.88</v>
      </c>
      <c r="F5" s="107">
        <v>8.02</v>
      </c>
      <c r="G5" s="107">
        <v>8.18</v>
      </c>
      <c r="H5" s="107">
        <v>8.33</v>
      </c>
      <c r="I5" s="107">
        <v>8.5</v>
      </c>
      <c r="J5" s="107">
        <v>8.73</v>
      </c>
      <c r="K5" s="107">
        <v>8.94</v>
      </c>
      <c r="L5" s="107">
        <v>9.2200000000000006</v>
      </c>
      <c r="M5" s="107">
        <v>9.58</v>
      </c>
      <c r="N5" s="107">
        <v>9.8800000000000008</v>
      </c>
      <c r="O5" s="107">
        <v>10.07</v>
      </c>
      <c r="P5" s="107">
        <v>10.71</v>
      </c>
      <c r="Q5" s="107">
        <v>10.71</v>
      </c>
      <c r="R5" s="107">
        <v>10.71</v>
      </c>
      <c r="S5" s="107">
        <v>10.91</v>
      </c>
      <c r="T5" s="107">
        <v>11.13</v>
      </c>
      <c r="U5" s="107">
        <v>11.24</v>
      </c>
      <c r="V5" s="107">
        <v>11.24</v>
      </c>
      <c r="W5" s="107">
        <v>11.39</v>
      </c>
      <c r="X5" s="107">
        <v>11.57</v>
      </c>
      <c r="Y5" s="107">
        <v>11.78</v>
      </c>
      <c r="Z5" s="107">
        <v>11.97</v>
      </c>
      <c r="AA5" s="10">
        <v>12.16</v>
      </c>
      <c r="AB5" s="10">
        <v>12.49</v>
      </c>
      <c r="AC5" s="109">
        <v>12.93</v>
      </c>
      <c r="AD5" s="20">
        <v>13.25</v>
      </c>
      <c r="AE5" s="20">
        <v>10.6</v>
      </c>
      <c r="AF5" s="20" t="s">
        <v>99</v>
      </c>
      <c r="AH5" s="23" t="s">
        <v>102</v>
      </c>
      <c r="AQ5" s="18"/>
    </row>
    <row r="6" spans="2:43" ht="15.6" thickTop="1" thickBot="1">
      <c r="B6" s="18"/>
      <c r="D6" s="10" t="s">
        <v>103</v>
      </c>
      <c r="E6" s="107">
        <v>13.14</v>
      </c>
      <c r="F6" s="107">
        <v>13.38</v>
      </c>
      <c r="G6" s="107">
        <v>13.65</v>
      </c>
      <c r="H6" s="107">
        <v>13.9</v>
      </c>
      <c r="I6" s="107">
        <v>14.18</v>
      </c>
      <c r="J6" s="107">
        <v>14.57</v>
      </c>
      <c r="K6" s="107">
        <v>14.92</v>
      </c>
      <c r="L6" s="107">
        <v>15.36</v>
      </c>
      <c r="M6" s="107">
        <v>15.98</v>
      </c>
      <c r="N6" s="107">
        <v>16.48</v>
      </c>
      <c r="O6" s="107">
        <v>16.8</v>
      </c>
      <c r="P6" s="107">
        <v>17.86</v>
      </c>
      <c r="Q6" s="107">
        <v>17.86</v>
      </c>
      <c r="R6" s="107">
        <v>17.86</v>
      </c>
      <c r="S6" s="107">
        <v>18.2</v>
      </c>
      <c r="T6" s="107">
        <v>18.559999999999999</v>
      </c>
      <c r="U6" s="107">
        <v>18.75</v>
      </c>
      <c r="V6" s="107">
        <v>18.75</v>
      </c>
      <c r="W6" s="107">
        <v>18.989999999999998</v>
      </c>
      <c r="X6" s="107">
        <v>19.3</v>
      </c>
      <c r="Y6" s="107">
        <v>19.649999999999999</v>
      </c>
      <c r="Z6" s="107">
        <v>19.96</v>
      </c>
      <c r="AA6" s="10">
        <v>20.28</v>
      </c>
      <c r="AB6" s="10">
        <v>20.84</v>
      </c>
      <c r="AC6" s="109">
        <v>21.57</v>
      </c>
      <c r="AD6" s="20">
        <v>22.11</v>
      </c>
      <c r="AE6" s="20">
        <v>17.690000000000001</v>
      </c>
      <c r="AF6" s="20" t="s">
        <v>99</v>
      </c>
      <c r="AH6" s="23" t="s">
        <v>104</v>
      </c>
      <c r="AI6"/>
      <c r="AJ6"/>
      <c r="AK6"/>
      <c r="AL6"/>
      <c r="AM6"/>
      <c r="AQ6" s="18"/>
    </row>
    <row r="7" spans="2:43" ht="15.6" thickTop="1" thickBot="1">
      <c r="B7" s="9" t="s">
        <v>2</v>
      </c>
      <c r="D7" s="10" t="s">
        <v>105</v>
      </c>
      <c r="E7" s="107">
        <v>18.399999999999999</v>
      </c>
      <c r="F7" s="107">
        <v>18.73</v>
      </c>
      <c r="G7" s="107">
        <v>19.100000000000001</v>
      </c>
      <c r="H7" s="107">
        <v>19.440000000000001</v>
      </c>
      <c r="I7" s="107">
        <v>19.829999999999998</v>
      </c>
      <c r="J7" s="107">
        <v>20.38</v>
      </c>
      <c r="K7" s="107">
        <v>20.87</v>
      </c>
      <c r="L7" s="107">
        <v>21.5</v>
      </c>
      <c r="M7" s="107">
        <v>22.36</v>
      </c>
      <c r="N7" s="107">
        <v>23.05</v>
      </c>
      <c r="O7" s="107">
        <v>23.5</v>
      </c>
      <c r="P7" s="107">
        <v>24.98</v>
      </c>
      <c r="Q7" s="107">
        <v>24.98</v>
      </c>
      <c r="R7" s="107">
        <v>24.98</v>
      </c>
      <c r="S7" s="107">
        <v>25.45</v>
      </c>
      <c r="T7" s="107">
        <v>25.96</v>
      </c>
      <c r="U7" s="107">
        <v>26.22</v>
      </c>
      <c r="V7" s="107">
        <v>26.22</v>
      </c>
      <c r="W7" s="107">
        <v>26.56</v>
      </c>
      <c r="X7" s="107">
        <v>26.99</v>
      </c>
      <c r="Y7" s="107">
        <v>27.47</v>
      </c>
      <c r="Z7" s="107">
        <v>27.91</v>
      </c>
      <c r="AA7" s="10">
        <v>28.36</v>
      </c>
      <c r="AB7" s="10">
        <v>29.14</v>
      </c>
      <c r="AC7" s="109">
        <v>30.16</v>
      </c>
      <c r="AD7" s="20">
        <v>30.92</v>
      </c>
      <c r="AE7" s="20">
        <v>24.74</v>
      </c>
      <c r="AF7" s="20"/>
      <c r="AH7" s="23" t="s">
        <v>106</v>
      </c>
      <c r="AI7"/>
      <c r="AJ7"/>
      <c r="AK7"/>
      <c r="AL7"/>
      <c r="AM7"/>
      <c r="AQ7" s="18"/>
    </row>
    <row r="8" spans="2:43" ht="15.6" thickTop="1" thickBot="1">
      <c r="B8" s="9" t="str">
        <f>"v1.4 "&amp;MAX(E3:AF3)</f>
        <v>v1.4 2026</v>
      </c>
      <c r="D8" s="10" t="s">
        <v>107</v>
      </c>
      <c r="E8" s="107">
        <v>21.03</v>
      </c>
      <c r="F8" s="107">
        <v>21.41</v>
      </c>
      <c r="G8" s="107">
        <v>21.84</v>
      </c>
      <c r="H8" s="107">
        <v>22.23</v>
      </c>
      <c r="I8" s="107">
        <v>22.67</v>
      </c>
      <c r="J8" s="107">
        <v>23.29</v>
      </c>
      <c r="K8" s="107">
        <v>23.85</v>
      </c>
      <c r="L8" s="107">
        <v>24.57</v>
      </c>
      <c r="M8" s="107">
        <v>25.55</v>
      </c>
      <c r="N8" s="107">
        <v>26.34</v>
      </c>
      <c r="O8" s="107">
        <v>26.85</v>
      </c>
      <c r="P8" s="107">
        <v>28.54</v>
      </c>
      <c r="Q8" s="107">
        <v>28.54</v>
      </c>
      <c r="R8" s="107">
        <v>28.54</v>
      </c>
      <c r="S8" s="107">
        <v>29.08</v>
      </c>
      <c r="T8" s="107">
        <v>29.66</v>
      </c>
      <c r="U8" s="107">
        <v>29.96</v>
      </c>
      <c r="V8" s="107">
        <v>29.96</v>
      </c>
      <c r="W8" s="107">
        <v>30.35</v>
      </c>
      <c r="X8" s="107">
        <v>30.84</v>
      </c>
      <c r="Y8" s="107">
        <v>31.39</v>
      </c>
      <c r="Z8" s="107">
        <v>31.89</v>
      </c>
      <c r="AA8" s="10">
        <v>32.4</v>
      </c>
      <c r="AB8" s="10">
        <v>33.29</v>
      </c>
      <c r="AC8" s="109">
        <v>34.47</v>
      </c>
      <c r="AD8" s="20">
        <v>35.33</v>
      </c>
      <c r="AE8" s="20">
        <v>28.27</v>
      </c>
      <c r="AF8" s="20" t="s">
        <v>99</v>
      </c>
      <c r="AH8" s="35">
        <v>46056</v>
      </c>
      <c r="AI8"/>
      <c r="AJ8"/>
      <c r="AK8"/>
      <c r="AL8"/>
      <c r="AM8"/>
      <c r="AQ8" s="18"/>
    </row>
    <row r="9" spans="2:43" ht="15" thickTop="1"/>
    <row r="10" spans="2:43" ht="15" thickBot="1">
      <c r="D10" s="180" t="s">
        <v>108</v>
      </c>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H10" s="22" t="s">
        <v>109</v>
      </c>
      <c r="AI10" s="19"/>
    </row>
    <row r="11" spans="2:43" ht="15.6" thickTop="1" thickBot="1">
      <c r="D11" s="11"/>
      <c r="E11" s="11">
        <v>2000</v>
      </c>
      <c r="F11" s="11">
        <v>2001</v>
      </c>
      <c r="G11" s="11">
        <v>2002</v>
      </c>
      <c r="H11" s="11">
        <v>2003</v>
      </c>
      <c r="I11" s="11">
        <v>2004</v>
      </c>
      <c r="J11" s="11">
        <v>2005</v>
      </c>
      <c r="K11" s="11">
        <v>2006</v>
      </c>
      <c r="L11" s="11">
        <v>2007</v>
      </c>
      <c r="M11" s="11">
        <v>2008</v>
      </c>
      <c r="N11" s="11">
        <v>2009</v>
      </c>
      <c r="O11" s="11">
        <v>2010</v>
      </c>
      <c r="P11" s="11">
        <v>2011</v>
      </c>
      <c r="Q11" s="11">
        <v>2012</v>
      </c>
      <c r="R11" s="11">
        <v>2013</v>
      </c>
      <c r="S11" s="11">
        <v>2014</v>
      </c>
      <c r="T11" s="11">
        <v>2015</v>
      </c>
      <c r="U11" s="11">
        <v>2016</v>
      </c>
      <c r="V11" s="11">
        <f>+V3</f>
        <v>2017</v>
      </c>
      <c r="W11" s="11">
        <f>+W3</f>
        <v>2018</v>
      </c>
      <c r="X11" s="11">
        <f>+X3</f>
        <v>2019</v>
      </c>
      <c r="Y11" s="11">
        <f>+Y3</f>
        <v>2020</v>
      </c>
      <c r="Z11" s="11">
        <v>2021</v>
      </c>
      <c r="AA11" s="11">
        <f>+AA3</f>
        <v>2022</v>
      </c>
      <c r="AB11" s="11">
        <f>+AB3</f>
        <v>2023</v>
      </c>
      <c r="AC11" s="11">
        <v>2024</v>
      </c>
      <c r="AD11" s="11">
        <f>+AD3</f>
        <v>2025</v>
      </c>
      <c r="AE11" s="11">
        <f>+AE3</f>
        <v>2026</v>
      </c>
      <c r="AF11" s="11" t="str">
        <f>+AF3</f>
        <v>END</v>
      </c>
      <c r="AH11" s="181" t="s">
        <v>110</v>
      </c>
      <c r="AI11" s="181"/>
      <c r="AJ11" s="181"/>
    </row>
    <row r="12" spans="2:43" ht="15.6" thickTop="1" thickBot="1">
      <c r="D12" s="11" t="s">
        <v>98</v>
      </c>
      <c r="E12" s="12">
        <v>5.251204013377925</v>
      </c>
      <c r="F12" s="12">
        <v>5.351036789297658</v>
      </c>
      <c r="G12" s="12">
        <v>5.4508695652173902</v>
      </c>
      <c r="H12" s="12">
        <v>5.5507023411371224</v>
      </c>
      <c r="I12" s="12">
        <v>5.6705016722408015</v>
      </c>
      <c r="J12" s="12">
        <v>5.8302341137123728</v>
      </c>
      <c r="K12" s="11">
        <v>5.97</v>
      </c>
      <c r="L12" s="11">
        <v>6.15</v>
      </c>
      <c r="M12" s="11">
        <v>6.4</v>
      </c>
      <c r="N12" s="11">
        <v>6.6</v>
      </c>
      <c r="O12" s="11">
        <v>6.72</v>
      </c>
      <c r="P12" s="11">
        <v>7.14</v>
      </c>
      <c r="Q12" s="11">
        <v>7.14</v>
      </c>
      <c r="R12" s="11">
        <v>7.14</v>
      </c>
      <c r="S12" s="11">
        <v>7.28</v>
      </c>
      <c r="T12" s="12">
        <v>7.4256000000000002</v>
      </c>
      <c r="U12" s="12">
        <v>7.5</v>
      </c>
      <c r="V12" s="12">
        <v>7.5</v>
      </c>
      <c r="W12" s="12">
        <f t="shared" ref="W12:AB12" si="0">W4*2</f>
        <v>7.6</v>
      </c>
      <c r="X12" s="12">
        <f t="shared" si="0"/>
        <v>7.72</v>
      </c>
      <c r="Y12" s="12">
        <f t="shared" si="0"/>
        <v>7.86</v>
      </c>
      <c r="Z12" s="12">
        <f t="shared" si="0"/>
        <v>7.98</v>
      </c>
      <c r="AA12" s="12">
        <f t="shared" si="0"/>
        <v>8.1</v>
      </c>
      <c r="AB12" s="12">
        <f t="shared" si="0"/>
        <v>8.32</v>
      </c>
      <c r="AC12" s="12">
        <f t="shared" ref="AC12" si="1">AC4*2</f>
        <v>8.6199999999999992</v>
      </c>
      <c r="AD12" s="12">
        <f t="shared" ref="AD12:AE12" si="2">AD4*2</f>
        <v>8.84</v>
      </c>
      <c r="AE12" s="12">
        <f t="shared" si="2"/>
        <v>7.06</v>
      </c>
      <c r="AF12" s="12" t="s">
        <v>99</v>
      </c>
      <c r="AH12" s="13" t="s">
        <v>98</v>
      </c>
      <c r="AI12" s="14" t="s">
        <v>111</v>
      </c>
      <c r="AJ12" s="14"/>
      <c r="AP12" s="15"/>
      <c r="AQ12" s="15"/>
    </row>
    <row r="13" spans="2:43" ht="15.6" thickTop="1" thickBot="1">
      <c r="D13" s="11" t="s">
        <v>101</v>
      </c>
      <c r="E13" s="12">
        <v>10.515480984340044</v>
      </c>
      <c r="F13" s="12">
        <v>10.702304250559283</v>
      </c>
      <c r="G13" s="12">
        <v>10.915816554809844</v>
      </c>
      <c r="H13" s="12">
        <v>11.115984340044742</v>
      </c>
      <c r="I13" s="12">
        <v>11.342841163310961</v>
      </c>
      <c r="J13" s="12">
        <v>11.649765100671141</v>
      </c>
      <c r="K13" s="11">
        <v>11.93</v>
      </c>
      <c r="L13" s="11">
        <v>12.29</v>
      </c>
      <c r="M13" s="11">
        <v>12.75</v>
      </c>
      <c r="N13" s="11">
        <v>13.18</v>
      </c>
      <c r="O13" s="11">
        <v>13.41</v>
      </c>
      <c r="P13" s="11">
        <v>14.27</v>
      </c>
      <c r="Q13" s="11">
        <v>14.27</v>
      </c>
      <c r="R13" s="11">
        <v>14.27</v>
      </c>
      <c r="S13" s="11">
        <v>14.53</v>
      </c>
      <c r="T13" s="12">
        <v>14.820599999999999</v>
      </c>
      <c r="U13" s="12">
        <v>14.97</v>
      </c>
      <c r="V13" s="12">
        <v>14.97</v>
      </c>
      <c r="W13" s="12">
        <f t="shared" ref="W13:X16" si="3">W5+(W5-(W12+0.01))</f>
        <v>15.170000000000002</v>
      </c>
      <c r="X13" s="12">
        <f t="shared" si="3"/>
        <v>15.41</v>
      </c>
      <c r="Y13" s="12">
        <f t="shared" ref="Y13:Z13" si="4">Y5+(Y5-(Y12+0.01))</f>
        <v>15.689999999999998</v>
      </c>
      <c r="Z13" s="12">
        <f t="shared" si="4"/>
        <v>15.950000000000001</v>
      </c>
      <c r="AA13" s="12">
        <f t="shared" ref="AA13:AB13" si="5">AA5+(AA5-(AA12+0.01))</f>
        <v>16.21</v>
      </c>
      <c r="AB13" s="12">
        <f t="shared" si="5"/>
        <v>16.649999999999999</v>
      </c>
      <c r="AC13" s="12">
        <f t="shared" ref="AC13" si="6">AC5+(AC5-(AC12+0.01))</f>
        <v>17.23</v>
      </c>
      <c r="AD13" s="12">
        <f t="shared" ref="AD13:AE13" si="7">AD5+(AD5-(AD12+0.01))</f>
        <v>17.649999999999999</v>
      </c>
      <c r="AE13" s="12">
        <f t="shared" si="7"/>
        <v>14.129999999999999</v>
      </c>
      <c r="AF13" s="12" t="s">
        <v>99</v>
      </c>
      <c r="AH13" s="13" t="s">
        <v>101</v>
      </c>
      <c r="AI13" s="14" t="s">
        <v>112</v>
      </c>
      <c r="AJ13" s="14"/>
      <c r="AP13" s="15"/>
      <c r="AQ13" s="15"/>
    </row>
    <row r="14" spans="2:43" ht="15.6" thickTop="1" thickBot="1">
      <c r="D14" s="11" t="s">
        <v>103</v>
      </c>
      <c r="E14" s="12">
        <v>15.755670241286865</v>
      </c>
      <c r="F14" s="12">
        <v>16.043445040214479</v>
      </c>
      <c r="G14" s="12">
        <v>16.367191689008045</v>
      </c>
      <c r="H14" s="12">
        <v>16.666957104557643</v>
      </c>
      <c r="I14" s="12">
        <v>17.002694369973192</v>
      </c>
      <c r="J14" s="12">
        <v>17.470328418230565</v>
      </c>
      <c r="K14" s="11">
        <v>17.89</v>
      </c>
      <c r="L14" s="11">
        <v>18.43</v>
      </c>
      <c r="M14" s="11">
        <v>19.2</v>
      </c>
      <c r="N14" s="11">
        <v>19.77</v>
      </c>
      <c r="O14" s="11">
        <v>20.18</v>
      </c>
      <c r="P14" s="11">
        <v>21.44</v>
      </c>
      <c r="Q14" s="11">
        <v>21.44</v>
      </c>
      <c r="R14" s="11">
        <v>21.44</v>
      </c>
      <c r="S14" s="11">
        <v>21.86</v>
      </c>
      <c r="T14" s="12">
        <v>22.2972</v>
      </c>
      <c r="U14" s="12">
        <v>22.52</v>
      </c>
      <c r="V14" s="12">
        <v>22.52</v>
      </c>
      <c r="W14" s="12">
        <f t="shared" si="3"/>
        <v>22.799999999999997</v>
      </c>
      <c r="X14" s="12">
        <f t="shared" si="3"/>
        <v>23.18</v>
      </c>
      <c r="Y14" s="12">
        <f t="shared" ref="Y14" si="8">Y6+(Y6-(Y13+0.01))</f>
        <v>23.6</v>
      </c>
      <c r="Z14" s="12">
        <f t="shared" ref="Z14:AB14" si="9">Z6+(Z6-(Z13+0.01))</f>
        <v>23.96</v>
      </c>
      <c r="AA14" s="12">
        <f t="shared" si="9"/>
        <v>24.34</v>
      </c>
      <c r="AB14" s="12">
        <f t="shared" si="9"/>
        <v>25.02</v>
      </c>
      <c r="AC14" s="12">
        <f t="shared" ref="AC14" si="10">AC6+(AC6-(AC13+0.01))</f>
        <v>25.9</v>
      </c>
      <c r="AD14" s="12">
        <f t="shared" ref="AD14:AE14" si="11">AD6+(AD6-(AD13+0.01))</f>
        <v>26.56</v>
      </c>
      <c r="AE14" s="12">
        <f t="shared" si="11"/>
        <v>21.240000000000002</v>
      </c>
      <c r="AF14" s="12" t="s">
        <v>99</v>
      </c>
      <c r="AH14" s="13" t="s">
        <v>103</v>
      </c>
      <c r="AI14" s="14" t="s">
        <v>113</v>
      </c>
      <c r="AJ14" s="15"/>
      <c r="AP14" s="15"/>
      <c r="AQ14" s="15"/>
    </row>
    <row r="15" spans="2:43" ht="15.6" thickTop="1" thickBot="1">
      <c r="D15" s="11" t="s">
        <v>105</v>
      </c>
      <c r="E15" s="12">
        <v>21.027311931001439</v>
      </c>
      <c r="F15" s="12">
        <v>21.404432199329182</v>
      </c>
      <c r="G15" s="12">
        <v>21.827264015333014</v>
      </c>
      <c r="H15" s="12">
        <v>22.215812170579781</v>
      </c>
      <c r="I15" s="12">
        <v>22.661499760421655</v>
      </c>
      <c r="J15" s="12">
        <v>23.290033540967894</v>
      </c>
      <c r="K15" s="11">
        <v>23.85</v>
      </c>
      <c r="L15" s="11">
        <v>24.57</v>
      </c>
      <c r="M15" s="11">
        <v>25.55</v>
      </c>
      <c r="N15" s="11">
        <v>26.34</v>
      </c>
      <c r="O15" s="11">
        <v>26.82</v>
      </c>
      <c r="P15" s="11">
        <v>28.51</v>
      </c>
      <c r="Q15" s="11">
        <v>28.51</v>
      </c>
      <c r="R15" s="11">
        <v>28.51</v>
      </c>
      <c r="S15" s="11">
        <v>29.03</v>
      </c>
      <c r="T15" s="12">
        <v>29.610600000000002</v>
      </c>
      <c r="U15" s="12">
        <v>29.91</v>
      </c>
      <c r="V15" s="12">
        <v>29.91</v>
      </c>
      <c r="W15" s="12">
        <f t="shared" si="3"/>
        <v>30.31</v>
      </c>
      <c r="X15" s="12">
        <f t="shared" si="3"/>
        <v>30.789999999999996</v>
      </c>
      <c r="Y15" s="12">
        <f t="shared" ref="Y15" si="12">Y7+(Y7-(Y14+0.01))</f>
        <v>31.329999999999995</v>
      </c>
      <c r="Z15" s="12">
        <f t="shared" ref="Z15:AB15" si="13">Z7+(Z7-(Z14+0.01))</f>
        <v>31.849999999999998</v>
      </c>
      <c r="AA15" s="12">
        <f t="shared" si="13"/>
        <v>32.369999999999997</v>
      </c>
      <c r="AB15" s="12">
        <f t="shared" si="13"/>
        <v>33.25</v>
      </c>
      <c r="AC15" s="12">
        <f t="shared" ref="AC15" si="14">AC7+(AC7-(AC14+0.01))</f>
        <v>34.409999999999997</v>
      </c>
      <c r="AD15" s="12">
        <f t="shared" ref="AD15:AE15" si="15">AD7+(AD7-(AD14+0.01))</f>
        <v>35.270000000000003</v>
      </c>
      <c r="AE15" s="12">
        <f t="shared" si="15"/>
        <v>28.229999999999993</v>
      </c>
      <c r="AF15" s="12" t="s">
        <v>99</v>
      </c>
      <c r="AH15" s="13" t="s">
        <v>105</v>
      </c>
      <c r="AI15" s="14" t="s">
        <v>114</v>
      </c>
      <c r="AJ15" s="15"/>
      <c r="AP15" s="15"/>
      <c r="AQ15" s="15"/>
    </row>
    <row r="16" spans="2:43" ht="15.6" thickTop="1" thickBot="1">
      <c r="D16" s="11" t="s">
        <v>107</v>
      </c>
      <c r="E16" s="11">
        <v>21.03</v>
      </c>
      <c r="F16" s="11">
        <v>21.41</v>
      </c>
      <c r="G16" s="11">
        <v>21.84</v>
      </c>
      <c r="H16" s="11">
        <v>22.23</v>
      </c>
      <c r="I16" s="11">
        <v>22.67</v>
      </c>
      <c r="J16" s="11">
        <v>23.29</v>
      </c>
      <c r="K16" s="11">
        <v>23.85</v>
      </c>
      <c r="L16" s="11">
        <v>24.57</v>
      </c>
      <c r="M16" s="11">
        <v>25.55</v>
      </c>
      <c r="N16" s="11">
        <v>26.34</v>
      </c>
      <c r="O16" s="11">
        <v>26.85</v>
      </c>
      <c r="P16" s="11">
        <v>28.54</v>
      </c>
      <c r="Q16" s="11">
        <v>28.54</v>
      </c>
      <c r="R16" s="11">
        <v>28.56</v>
      </c>
      <c r="S16" s="11">
        <v>29.12</v>
      </c>
      <c r="T16" s="12">
        <v>29.702400000000001</v>
      </c>
      <c r="U16" s="12">
        <v>30</v>
      </c>
      <c r="V16" s="12">
        <v>30</v>
      </c>
      <c r="W16" s="12">
        <f t="shared" si="3"/>
        <v>30.380000000000003</v>
      </c>
      <c r="X16" s="12">
        <f t="shared" si="3"/>
        <v>30.880000000000003</v>
      </c>
      <c r="Y16" s="12">
        <f t="shared" ref="Y16" si="16">Y8+(Y8-(Y15+0.01))</f>
        <v>31.440000000000005</v>
      </c>
      <c r="Z16" s="12">
        <f t="shared" ref="Z16:AB16" si="17">Z8+(Z8-(Z15+0.01))</f>
        <v>31.92</v>
      </c>
      <c r="AA16" s="12">
        <f t="shared" si="17"/>
        <v>32.42</v>
      </c>
      <c r="AB16" s="12">
        <f t="shared" si="17"/>
        <v>33.32</v>
      </c>
      <c r="AC16" s="12">
        <f t="shared" ref="AC16" si="18">AC8+(AC8-(AC15+0.01))</f>
        <v>34.520000000000003</v>
      </c>
      <c r="AD16" s="12">
        <f t="shared" ref="AD16:AE16" si="19">AD8+(AD8-(AD15+0.01))</f>
        <v>35.379999999999995</v>
      </c>
      <c r="AE16" s="12">
        <f t="shared" si="19"/>
        <v>28.300000000000004</v>
      </c>
      <c r="AF16" s="12" t="s">
        <v>99</v>
      </c>
      <c r="AH16" s="13" t="s">
        <v>107</v>
      </c>
      <c r="AI16" s="14" t="s">
        <v>115</v>
      </c>
      <c r="AJ16" s="15"/>
      <c r="AP16" s="15"/>
      <c r="AQ16" s="15"/>
    </row>
    <row r="17" spans="4:41" ht="15" thickTop="1"/>
    <row r="18" spans="4:41">
      <c r="D18" s="180" t="s">
        <v>116</v>
      </c>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H18" s="22" t="s">
        <v>109</v>
      </c>
    </row>
    <row r="19" spans="4:41">
      <c r="D19" s="11"/>
      <c r="E19" s="11">
        <v>2000</v>
      </c>
      <c r="F19" s="11">
        <v>2001</v>
      </c>
      <c r="G19" s="11">
        <v>2002</v>
      </c>
      <c r="H19" s="11">
        <v>2003</v>
      </c>
      <c r="I19" s="11">
        <v>2004</v>
      </c>
      <c r="J19" s="11">
        <v>2005</v>
      </c>
      <c r="K19" s="11">
        <v>2006</v>
      </c>
      <c r="L19" s="11">
        <v>2007</v>
      </c>
      <c r="M19" s="11">
        <v>2008</v>
      </c>
      <c r="N19" s="11">
        <v>2009</v>
      </c>
      <c r="O19" s="11">
        <v>2010</v>
      </c>
      <c r="P19" s="11">
        <v>2011</v>
      </c>
      <c r="Q19" s="11">
        <v>2012</v>
      </c>
      <c r="R19" s="11">
        <v>2013</v>
      </c>
      <c r="S19" s="11">
        <v>2014</v>
      </c>
      <c r="T19" s="11">
        <v>2015</v>
      </c>
      <c r="U19" s="11">
        <v>2016</v>
      </c>
      <c r="V19" s="11">
        <f>+V11</f>
        <v>2017</v>
      </c>
      <c r="W19" s="11">
        <f>+W11</f>
        <v>2018</v>
      </c>
      <c r="X19" s="11">
        <f>+X11</f>
        <v>2019</v>
      </c>
      <c r="Y19" s="11">
        <f>+Y11</f>
        <v>2020</v>
      </c>
      <c r="Z19" s="11">
        <v>2021</v>
      </c>
      <c r="AA19" s="11">
        <f>+AA11</f>
        <v>2022</v>
      </c>
      <c r="AB19" s="11">
        <f>+AB11</f>
        <v>2023</v>
      </c>
      <c r="AC19" s="11">
        <v>2024</v>
      </c>
      <c r="AD19" s="11">
        <f>+AD11</f>
        <v>2025</v>
      </c>
      <c r="AE19" s="11">
        <f>+AE11</f>
        <v>2026</v>
      </c>
      <c r="AF19" s="11" t="str">
        <f>+AF11</f>
        <v>END</v>
      </c>
    </row>
    <row r="20" spans="4:41">
      <c r="D20" s="11" t="s">
        <v>98</v>
      </c>
      <c r="E20" s="12">
        <f>E12-E4</f>
        <v>2.6212040133779251</v>
      </c>
      <c r="F20" s="12">
        <f t="shared" ref="F20:X24" si="20">F12-F4</f>
        <v>2.6710367892976579</v>
      </c>
      <c r="G20" s="12">
        <f t="shared" si="20"/>
        <v>2.7208695652173902</v>
      </c>
      <c r="H20" s="12">
        <f t="shared" si="20"/>
        <v>2.7707023411371225</v>
      </c>
      <c r="I20" s="12">
        <f t="shared" si="20"/>
        <v>2.8305016722408016</v>
      </c>
      <c r="J20" s="12">
        <f t="shared" si="20"/>
        <v>2.9102341137123728</v>
      </c>
      <c r="K20" s="11">
        <f t="shared" si="20"/>
        <v>2.9799999999999995</v>
      </c>
      <c r="L20" s="11">
        <f t="shared" si="20"/>
        <v>3.0700000000000003</v>
      </c>
      <c r="M20" s="11">
        <f t="shared" si="20"/>
        <v>3.2</v>
      </c>
      <c r="N20" s="11">
        <f t="shared" si="20"/>
        <v>3.3</v>
      </c>
      <c r="O20" s="11">
        <f t="shared" si="20"/>
        <v>3.36</v>
      </c>
      <c r="P20" s="11">
        <f t="shared" si="20"/>
        <v>3.57</v>
      </c>
      <c r="Q20" s="11">
        <f t="shared" si="20"/>
        <v>3.57</v>
      </c>
      <c r="R20" s="11">
        <f t="shared" si="20"/>
        <v>3.57</v>
      </c>
      <c r="S20" s="11">
        <f t="shared" si="20"/>
        <v>3.64</v>
      </c>
      <c r="T20" s="12">
        <f t="shared" si="20"/>
        <v>3.7156000000000002</v>
      </c>
      <c r="U20" s="12">
        <f t="shared" si="20"/>
        <v>3.75</v>
      </c>
      <c r="V20" s="12">
        <f t="shared" si="20"/>
        <v>3.75</v>
      </c>
      <c r="W20" s="12">
        <f t="shared" si="20"/>
        <v>3.8</v>
      </c>
      <c r="X20" s="12">
        <f t="shared" si="20"/>
        <v>3.86</v>
      </c>
      <c r="Y20" s="12">
        <f t="shared" ref="Y20" si="21">Y12-Y4</f>
        <v>3.93</v>
      </c>
      <c r="Z20" s="12">
        <f t="shared" ref="Z20:AB20" si="22">Z12-Z4</f>
        <v>3.99</v>
      </c>
      <c r="AA20" s="12">
        <f t="shared" si="22"/>
        <v>4.05</v>
      </c>
      <c r="AB20" s="12">
        <f t="shared" si="22"/>
        <v>4.16</v>
      </c>
      <c r="AC20" s="12">
        <f t="shared" ref="AC20" si="23">AC12-AC4</f>
        <v>4.3099999999999996</v>
      </c>
      <c r="AD20" s="12">
        <f t="shared" ref="AD20:AE20" si="24">AD12-AD4</f>
        <v>4.42</v>
      </c>
      <c r="AE20" s="12">
        <f t="shared" si="24"/>
        <v>3.53</v>
      </c>
      <c r="AF20" s="12" t="s">
        <v>99</v>
      </c>
    </row>
    <row r="21" spans="4:41">
      <c r="D21" s="11" t="s">
        <v>101</v>
      </c>
      <c r="E21" s="12">
        <f t="shared" ref="E21:T24" si="25">E13-E5</f>
        <v>2.6354809843400444</v>
      </c>
      <c r="F21" s="12">
        <f t="shared" si="25"/>
        <v>2.6823042505592838</v>
      </c>
      <c r="G21" s="12">
        <f t="shared" si="25"/>
        <v>2.7358165548098441</v>
      </c>
      <c r="H21" s="12">
        <f t="shared" si="25"/>
        <v>2.7859843400447417</v>
      </c>
      <c r="I21" s="12">
        <f t="shared" si="25"/>
        <v>2.8428411633109612</v>
      </c>
      <c r="J21" s="12">
        <f t="shared" si="25"/>
        <v>2.9197651006711407</v>
      </c>
      <c r="K21" s="11">
        <f t="shared" si="25"/>
        <v>2.99</v>
      </c>
      <c r="L21" s="11">
        <f t="shared" si="25"/>
        <v>3.0699999999999985</v>
      </c>
      <c r="M21" s="11">
        <f t="shared" si="25"/>
        <v>3.17</v>
      </c>
      <c r="N21" s="11">
        <f t="shared" si="25"/>
        <v>3.2999999999999989</v>
      </c>
      <c r="O21" s="11">
        <f t="shared" si="25"/>
        <v>3.34</v>
      </c>
      <c r="P21" s="11">
        <f t="shared" si="25"/>
        <v>3.5599999999999987</v>
      </c>
      <c r="Q21" s="11">
        <f t="shared" si="25"/>
        <v>3.5599999999999987</v>
      </c>
      <c r="R21" s="11">
        <f t="shared" si="25"/>
        <v>3.5599999999999987</v>
      </c>
      <c r="S21" s="11">
        <f t="shared" si="25"/>
        <v>3.6199999999999992</v>
      </c>
      <c r="T21" s="12">
        <f t="shared" si="25"/>
        <v>3.6905999999999981</v>
      </c>
      <c r="U21" s="12">
        <f t="shared" si="20"/>
        <v>3.7300000000000004</v>
      </c>
      <c r="V21" s="12">
        <f t="shared" si="20"/>
        <v>3.7300000000000004</v>
      </c>
      <c r="W21" s="12">
        <f t="shared" si="20"/>
        <v>3.7800000000000011</v>
      </c>
      <c r="X21" s="12">
        <f t="shared" si="20"/>
        <v>3.84</v>
      </c>
      <c r="Y21" s="12">
        <f t="shared" ref="Y21" si="26">Y13-Y5</f>
        <v>3.9099999999999984</v>
      </c>
      <c r="Z21" s="12">
        <f t="shared" ref="Z21:AB21" si="27">Z13-Z5</f>
        <v>3.9800000000000004</v>
      </c>
      <c r="AA21" s="12">
        <f t="shared" si="27"/>
        <v>4.0500000000000007</v>
      </c>
      <c r="AB21" s="12">
        <f t="shared" si="27"/>
        <v>4.1599999999999984</v>
      </c>
      <c r="AC21" s="12">
        <f t="shared" ref="AC21" si="28">AC13-AC5</f>
        <v>4.3000000000000007</v>
      </c>
      <c r="AD21" s="12">
        <f t="shared" ref="AD21:AE21" si="29">AD13-AD5</f>
        <v>4.3999999999999986</v>
      </c>
      <c r="AE21" s="12">
        <f t="shared" si="29"/>
        <v>3.5299999999999994</v>
      </c>
      <c r="AF21" s="12" t="s">
        <v>99</v>
      </c>
      <c r="AI21" s="8"/>
      <c r="AJ21" s="8"/>
      <c r="AK21" s="8"/>
      <c r="AL21" s="8"/>
      <c r="AM21" s="8"/>
      <c r="AN21" s="8"/>
    </row>
    <row r="22" spans="4:41">
      <c r="D22" s="11" t="s">
        <v>103</v>
      </c>
      <c r="E22" s="12">
        <f t="shared" si="25"/>
        <v>2.615670241286864</v>
      </c>
      <c r="F22" s="12">
        <f t="shared" si="20"/>
        <v>2.6634450402144783</v>
      </c>
      <c r="G22" s="12">
        <f t="shared" si="20"/>
        <v>2.717191689008045</v>
      </c>
      <c r="H22" s="12">
        <f t="shared" si="20"/>
        <v>2.7669571045576422</v>
      </c>
      <c r="I22" s="12">
        <f t="shared" si="20"/>
        <v>2.8226943699731919</v>
      </c>
      <c r="J22" s="12">
        <f t="shared" si="20"/>
        <v>2.9003284182305649</v>
      </c>
      <c r="K22" s="11">
        <f t="shared" si="20"/>
        <v>2.9700000000000006</v>
      </c>
      <c r="L22" s="11">
        <f t="shared" si="20"/>
        <v>3.0700000000000003</v>
      </c>
      <c r="M22" s="11">
        <f t="shared" si="20"/>
        <v>3.2199999999999989</v>
      </c>
      <c r="N22" s="11">
        <f t="shared" si="20"/>
        <v>3.2899999999999991</v>
      </c>
      <c r="O22" s="11">
        <f t="shared" si="20"/>
        <v>3.379999999999999</v>
      </c>
      <c r="P22" s="11">
        <f t="shared" si="20"/>
        <v>3.5800000000000018</v>
      </c>
      <c r="Q22" s="11">
        <f t="shared" si="20"/>
        <v>3.5800000000000018</v>
      </c>
      <c r="R22" s="11">
        <f t="shared" si="20"/>
        <v>3.5800000000000018</v>
      </c>
      <c r="S22" s="11">
        <f t="shared" si="20"/>
        <v>3.66</v>
      </c>
      <c r="T22" s="12">
        <f t="shared" si="20"/>
        <v>3.7372000000000014</v>
      </c>
      <c r="U22" s="12">
        <f t="shared" si="20"/>
        <v>3.7699999999999996</v>
      </c>
      <c r="V22" s="12">
        <f t="shared" si="20"/>
        <v>3.7699999999999996</v>
      </c>
      <c r="W22" s="12">
        <f t="shared" si="20"/>
        <v>3.8099999999999987</v>
      </c>
      <c r="X22" s="12">
        <f t="shared" si="20"/>
        <v>3.879999999999999</v>
      </c>
      <c r="Y22" s="12">
        <f t="shared" ref="Y22" si="30">Y14-Y6</f>
        <v>3.9500000000000028</v>
      </c>
      <c r="Z22" s="12">
        <f t="shared" ref="Z22:AB22" si="31">Z14-Z6</f>
        <v>4</v>
      </c>
      <c r="AA22" s="12">
        <f t="shared" si="31"/>
        <v>4.0599999999999987</v>
      </c>
      <c r="AB22" s="12">
        <f t="shared" si="31"/>
        <v>4.18</v>
      </c>
      <c r="AC22" s="12">
        <f t="shared" ref="AC22" si="32">AC14-AC6</f>
        <v>4.3299999999999983</v>
      </c>
      <c r="AD22" s="12">
        <f t="shared" ref="AD22:AE22" si="33">AD14-AD6</f>
        <v>4.4499999999999993</v>
      </c>
      <c r="AE22" s="12">
        <f t="shared" si="33"/>
        <v>3.5500000000000007</v>
      </c>
      <c r="AF22" s="12" t="s">
        <v>99</v>
      </c>
      <c r="AI22" s="8"/>
      <c r="AJ22" s="8"/>
      <c r="AK22" s="8"/>
      <c r="AL22" s="8"/>
      <c r="AM22" s="8"/>
      <c r="AN22" s="8"/>
    </row>
    <row r="23" spans="4:41">
      <c r="D23" s="11" t="s">
        <v>105</v>
      </c>
      <c r="E23" s="12">
        <f t="shared" si="25"/>
        <v>2.6273119310014401</v>
      </c>
      <c r="F23" s="12">
        <f t="shared" si="20"/>
        <v>2.674432199329182</v>
      </c>
      <c r="G23" s="12">
        <f t="shared" si="20"/>
        <v>2.727264015333013</v>
      </c>
      <c r="H23" s="12">
        <f t="shared" si="20"/>
        <v>2.7758121705797798</v>
      </c>
      <c r="I23" s="12">
        <f t="shared" si="20"/>
        <v>2.8314997604216572</v>
      </c>
      <c r="J23" s="12">
        <f t="shared" si="20"/>
        <v>2.9100335409678948</v>
      </c>
      <c r="K23" s="11">
        <f t="shared" si="20"/>
        <v>2.9800000000000004</v>
      </c>
      <c r="L23" s="11">
        <f t="shared" si="20"/>
        <v>3.0700000000000003</v>
      </c>
      <c r="M23" s="11">
        <f t="shared" si="20"/>
        <v>3.1900000000000013</v>
      </c>
      <c r="N23" s="11">
        <f t="shared" si="20"/>
        <v>3.2899999999999991</v>
      </c>
      <c r="O23" s="11">
        <f t="shared" si="20"/>
        <v>3.3200000000000003</v>
      </c>
      <c r="P23" s="11">
        <f t="shared" si="20"/>
        <v>3.5300000000000011</v>
      </c>
      <c r="Q23" s="11">
        <f t="shared" si="20"/>
        <v>3.5300000000000011</v>
      </c>
      <c r="R23" s="11">
        <f t="shared" si="20"/>
        <v>3.5300000000000011</v>
      </c>
      <c r="S23" s="11">
        <f t="shared" si="20"/>
        <v>3.5800000000000018</v>
      </c>
      <c r="T23" s="12">
        <f t="shared" si="20"/>
        <v>3.6506000000000007</v>
      </c>
      <c r="U23" s="12">
        <f t="shared" si="20"/>
        <v>3.6900000000000013</v>
      </c>
      <c r="V23" s="12">
        <f t="shared" si="20"/>
        <v>3.6900000000000013</v>
      </c>
      <c r="W23" s="12">
        <f t="shared" si="20"/>
        <v>3.75</v>
      </c>
      <c r="X23" s="12">
        <f t="shared" si="20"/>
        <v>3.7999999999999972</v>
      </c>
      <c r="Y23" s="12">
        <f t="shared" ref="Y23" si="34">Y15-Y7</f>
        <v>3.8599999999999959</v>
      </c>
      <c r="Z23" s="12">
        <f t="shared" ref="Z23:AB23" si="35">Z15-Z7</f>
        <v>3.9399999999999977</v>
      </c>
      <c r="AA23" s="12">
        <f t="shared" si="35"/>
        <v>4.009999999999998</v>
      </c>
      <c r="AB23" s="12">
        <f t="shared" si="35"/>
        <v>4.1099999999999994</v>
      </c>
      <c r="AC23" s="12">
        <f t="shared" ref="AC23" si="36">AC15-AC7</f>
        <v>4.2499999999999964</v>
      </c>
      <c r="AD23" s="12">
        <f t="shared" ref="AD23:AE23" si="37">AD15-AD7</f>
        <v>4.3500000000000014</v>
      </c>
      <c r="AE23" s="12">
        <f t="shared" si="37"/>
        <v>3.4899999999999949</v>
      </c>
      <c r="AF23" s="12" t="s">
        <v>99</v>
      </c>
      <c r="AI23" s="8"/>
      <c r="AJ23" s="8"/>
      <c r="AK23" s="8"/>
      <c r="AL23" s="8"/>
      <c r="AM23" s="8"/>
      <c r="AN23" s="8"/>
    </row>
    <row r="24" spans="4:41">
      <c r="D24" s="11" t="s">
        <v>107</v>
      </c>
      <c r="E24" s="12">
        <f t="shared" si="25"/>
        <v>0</v>
      </c>
      <c r="F24" s="11">
        <f t="shared" si="20"/>
        <v>0</v>
      </c>
      <c r="G24" s="11">
        <f t="shared" si="20"/>
        <v>0</v>
      </c>
      <c r="H24" s="11">
        <f t="shared" si="20"/>
        <v>0</v>
      </c>
      <c r="I24" s="11">
        <f t="shared" si="20"/>
        <v>0</v>
      </c>
      <c r="J24" s="11">
        <f t="shared" si="20"/>
        <v>0</v>
      </c>
      <c r="K24" s="11">
        <f t="shared" si="20"/>
        <v>0</v>
      </c>
      <c r="L24" s="11">
        <f t="shared" si="20"/>
        <v>0</v>
      </c>
      <c r="M24" s="11">
        <f t="shared" si="20"/>
        <v>0</v>
      </c>
      <c r="N24" s="11">
        <f t="shared" si="20"/>
        <v>0</v>
      </c>
      <c r="O24" s="11">
        <f t="shared" si="20"/>
        <v>0</v>
      </c>
      <c r="P24" s="11">
        <f t="shared" si="20"/>
        <v>0</v>
      </c>
      <c r="Q24" s="11">
        <f t="shared" si="20"/>
        <v>0</v>
      </c>
      <c r="R24" s="11">
        <f t="shared" si="20"/>
        <v>1.9999999999999574E-2</v>
      </c>
      <c r="S24" s="11">
        <f t="shared" si="20"/>
        <v>4.00000000000027E-2</v>
      </c>
      <c r="T24" s="12">
        <f t="shared" si="20"/>
        <v>4.2400000000000659E-2</v>
      </c>
      <c r="U24" s="12">
        <f t="shared" si="20"/>
        <v>3.9999999999999147E-2</v>
      </c>
      <c r="V24" s="12">
        <f t="shared" si="20"/>
        <v>3.9999999999999147E-2</v>
      </c>
      <c r="W24" s="12">
        <f t="shared" si="20"/>
        <v>3.0000000000001137E-2</v>
      </c>
      <c r="X24" s="12">
        <f t="shared" si="20"/>
        <v>4.00000000000027E-2</v>
      </c>
      <c r="Y24" s="12">
        <f t="shared" ref="Y24" si="38">Y16-Y8</f>
        <v>5.0000000000004263E-2</v>
      </c>
      <c r="Z24" s="12">
        <f t="shared" ref="Z24:AB24" si="39">Z16-Z8</f>
        <v>3.0000000000001137E-2</v>
      </c>
      <c r="AA24" s="12">
        <f t="shared" si="39"/>
        <v>2.0000000000003126E-2</v>
      </c>
      <c r="AB24" s="12">
        <f t="shared" si="39"/>
        <v>3.0000000000001137E-2</v>
      </c>
      <c r="AC24" s="12">
        <f t="shared" ref="AC24" si="40">AC16-AC8</f>
        <v>5.0000000000004263E-2</v>
      </c>
      <c r="AD24" s="12">
        <f t="shared" ref="AD24:AE24" si="41">AD16-AD8</f>
        <v>4.9999999999997158E-2</v>
      </c>
      <c r="AE24" s="12">
        <f t="shared" si="41"/>
        <v>3.000000000000469E-2</v>
      </c>
      <c r="AF24" s="12" t="s">
        <v>99</v>
      </c>
      <c r="AI24" s="8"/>
      <c r="AJ24" s="8"/>
      <c r="AK24" s="8"/>
      <c r="AL24" s="8"/>
      <c r="AM24" s="8"/>
      <c r="AN24" s="8"/>
    </row>
    <row r="25" spans="4:41">
      <c r="AH25" s="18"/>
      <c r="AI25" s="19"/>
      <c r="AJ25" s="19"/>
      <c r="AK25" s="19"/>
      <c r="AL25" s="19"/>
      <c r="AM25" s="19"/>
      <c r="AN25" s="19"/>
    </row>
    <row r="26" spans="4:41">
      <c r="D26" s="180" t="s">
        <v>117</v>
      </c>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H26" s="22" t="s">
        <v>109</v>
      </c>
      <c r="AI26" s="19"/>
      <c r="AJ26" s="19"/>
      <c r="AK26" s="19"/>
      <c r="AL26" s="19"/>
      <c r="AM26" s="19"/>
      <c r="AN26" s="19"/>
    </row>
    <row r="27" spans="4:41">
      <c r="D27" s="11"/>
      <c r="E27" s="11">
        <v>2000</v>
      </c>
      <c r="F27" s="11">
        <v>2001</v>
      </c>
      <c r="G27" s="11">
        <v>2002</v>
      </c>
      <c r="H27" s="11">
        <v>2003</v>
      </c>
      <c r="I27" s="11">
        <v>2004</v>
      </c>
      <c r="J27" s="11">
        <v>2005</v>
      </c>
      <c r="K27" s="11">
        <v>2006</v>
      </c>
      <c r="L27" s="11">
        <v>2007</v>
      </c>
      <c r="M27" s="11">
        <v>2008</v>
      </c>
      <c r="N27" s="11">
        <v>2009</v>
      </c>
      <c r="O27" s="11">
        <v>2010</v>
      </c>
      <c r="P27" s="11">
        <v>2011</v>
      </c>
      <c r="Q27" s="11">
        <v>2012</v>
      </c>
      <c r="R27" s="11">
        <v>2013</v>
      </c>
      <c r="S27" s="11">
        <v>2014</v>
      </c>
      <c r="T27" s="11">
        <v>2015</v>
      </c>
      <c r="U27" s="11">
        <v>2016</v>
      </c>
      <c r="V27" s="11">
        <f>+V11</f>
        <v>2017</v>
      </c>
      <c r="W27" s="11">
        <f>+W11</f>
        <v>2018</v>
      </c>
      <c r="X27" s="11">
        <f>+X11</f>
        <v>2019</v>
      </c>
      <c r="Y27" s="11">
        <f>+Y11</f>
        <v>2020</v>
      </c>
      <c r="Z27" s="11">
        <v>2021</v>
      </c>
      <c r="AA27" s="11">
        <f>+AA11</f>
        <v>2022</v>
      </c>
      <c r="AB27" s="11">
        <f>+AB11</f>
        <v>2023</v>
      </c>
      <c r="AC27" s="11">
        <v>2024</v>
      </c>
      <c r="AD27" s="11">
        <f>+AD11</f>
        <v>2025</v>
      </c>
      <c r="AE27" s="11">
        <f>+AE11</f>
        <v>2026</v>
      </c>
      <c r="AF27" s="11" t="str">
        <f>+AF11</f>
        <v>END</v>
      </c>
      <c r="AK27" s="19"/>
      <c r="AL27" s="19"/>
      <c r="AM27" s="19"/>
      <c r="AN27" s="19"/>
    </row>
    <row r="28" spans="4:41">
      <c r="D28" s="11" t="s">
        <v>98</v>
      </c>
      <c r="E28" s="12"/>
      <c r="F28" s="6">
        <f>(F4-E4)/E4</f>
        <v>1.9011406844106567E-2</v>
      </c>
      <c r="G28" s="6">
        <f t="shared" ref="G28:Z32" si="42">(G4-F4)/F4</f>
        <v>1.865671641791038E-2</v>
      </c>
      <c r="H28" s="6">
        <f t="shared" si="42"/>
        <v>1.831501831501825E-2</v>
      </c>
      <c r="I28" s="6">
        <f t="shared" si="42"/>
        <v>2.1582733812949662E-2</v>
      </c>
      <c r="J28" s="6">
        <f t="shared" si="42"/>
        <v>2.8169014084507067E-2</v>
      </c>
      <c r="K28" s="6">
        <f t="shared" si="42"/>
        <v>2.3972602739726127E-2</v>
      </c>
      <c r="L28" s="6">
        <f t="shared" si="42"/>
        <v>3.0100334448160484E-2</v>
      </c>
      <c r="M28" s="6">
        <f t="shared" si="42"/>
        <v>3.8961038961038995E-2</v>
      </c>
      <c r="N28" s="6">
        <f t="shared" si="42"/>
        <v>3.1249999999999889E-2</v>
      </c>
      <c r="O28" s="6">
        <f t="shared" si="42"/>
        <v>1.8181818181818198E-2</v>
      </c>
      <c r="P28" s="6">
        <f t="shared" si="42"/>
        <v>6.2499999999999993E-2</v>
      </c>
      <c r="Q28" s="6">
        <f t="shared" si="42"/>
        <v>0</v>
      </c>
      <c r="R28" s="6">
        <f t="shared" si="42"/>
        <v>0</v>
      </c>
      <c r="S28" s="6">
        <f t="shared" si="42"/>
        <v>1.9607843137254981E-2</v>
      </c>
      <c r="T28" s="6">
        <f t="shared" si="42"/>
        <v>1.9230769230769187E-2</v>
      </c>
      <c r="U28" s="6">
        <f t="shared" si="42"/>
        <v>1.0781671159029659E-2</v>
      </c>
      <c r="V28" s="6">
        <f t="shared" si="42"/>
        <v>0</v>
      </c>
      <c r="W28" s="6">
        <f t="shared" si="42"/>
        <v>1.3333333333333286E-2</v>
      </c>
      <c r="X28" s="6">
        <f t="shared" si="42"/>
        <v>1.5789473684210541E-2</v>
      </c>
      <c r="Y28" s="6">
        <f t="shared" si="42"/>
        <v>1.8134715025906811E-2</v>
      </c>
      <c r="Z28" s="6">
        <f t="shared" si="42"/>
        <v>1.5267175572519097E-2</v>
      </c>
      <c r="AA28" s="6">
        <f>(AA4-X4)/X4</f>
        <v>4.9222797927461127E-2</v>
      </c>
      <c r="AB28" s="6">
        <f t="shared" ref="AB28:AE32" si="43">(AB4-X4)/X4</f>
        <v>7.7720207253886078E-2</v>
      </c>
      <c r="AC28" s="6">
        <f t="shared" si="43"/>
        <v>9.6692111959287383E-2</v>
      </c>
      <c r="AD28" s="6">
        <f t="shared" si="43"/>
        <v>0.10776942355889717</v>
      </c>
      <c r="AE28" s="6">
        <f t="shared" si="43"/>
        <v>-0.12839506172839507</v>
      </c>
      <c r="AF28" s="6" t="s">
        <v>99</v>
      </c>
      <c r="AM28" s="19"/>
      <c r="AN28" s="19"/>
    </row>
    <row r="29" spans="4:41">
      <c r="D29" s="11" t="s">
        <v>101</v>
      </c>
      <c r="E29" s="12"/>
      <c r="F29" s="6">
        <f t="shared" ref="F29:U32" si="44">(F5-E5)/E5</f>
        <v>1.7766497461928894E-2</v>
      </c>
      <c r="G29" s="6">
        <f t="shared" si="44"/>
        <v>1.9950124688279322E-2</v>
      </c>
      <c r="H29" s="6">
        <f t="shared" si="44"/>
        <v>1.8337408312958478E-2</v>
      </c>
      <c r="I29" s="6">
        <f t="shared" si="44"/>
        <v>2.0408163265306114E-2</v>
      </c>
      <c r="J29" s="6">
        <f t="shared" si="44"/>
        <v>2.7058823529411816E-2</v>
      </c>
      <c r="K29" s="6">
        <f t="shared" si="44"/>
        <v>2.405498281786931E-2</v>
      </c>
      <c r="L29" s="6">
        <f t="shared" si="44"/>
        <v>3.1319910514541513E-2</v>
      </c>
      <c r="M29" s="6">
        <f t="shared" si="44"/>
        <v>3.9045553145336163E-2</v>
      </c>
      <c r="N29" s="6">
        <f t="shared" si="44"/>
        <v>3.1315240083507383E-2</v>
      </c>
      <c r="O29" s="6">
        <f t="shared" si="44"/>
        <v>1.923076923076918E-2</v>
      </c>
      <c r="P29" s="6">
        <f t="shared" si="44"/>
        <v>6.3555114200595883E-2</v>
      </c>
      <c r="Q29" s="6">
        <f t="shared" si="44"/>
        <v>0</v>
      </c>
      <c r="R29" s="6">
        <f t="shared" si="44"/>
        <v>0</v>
      </c>
      <c r="S29" s="6">
        <f t="shared" si="44"/>
        <v>1.8674136321195078E-2</v>
      </c>
      <c r="T29" s="6">
        <f t="shared" si="44"/>
        <v>2.0164986251145798E-2</v>
      </c>
      <c r="U29" s="6">
        <f t="shared" si="44"/>
        <v>9.883198562443794E-3</v>
      </c>
      <c r="V29" s="6">
        <f t="shared" si="42"/>
        <v>0</v>
      </c>
      <c r="W29" s="6">
        <f t="shared" si="42"/>
        <v>1.3345195729537398E-2</v>
      </c>
      <c r="X29" s="6">
        <f t="shared" si="42"/>
        <v>1.5803336259877059E-2</v>
      </c>
      <c r="Y29" s="6">
        <f t="shared" si="42"/>
        <v>1.8150388936905709E-2</v>
      </c>
      <c r="Z29" s="6">
        <f t="shared" si="42"/>
        <v>1.6129032258064627E-2</v>
      </c>
      <c r="AA29" s="6">
        <f>(AA5-X5)/X5</f>
        <v>5.0993949870354348E-2</v>
      </c>
      <c r="AB29" s="6">
        <f t="shared" si="43"/>
        <v>7.9515989628349174E-2</v>
      </c>
      <c r="AC29" s="6">
        <f t="shared" si="43"/>
        <v>9.7623089983022104E-2</v>
      </c>
      <c r="AD29" s="6">
        <f t="shared" si="43"/>
        <v>0.10693400167084371</v>
      </c>
      <c r="AE29" s="6">
        <f t="shared" si="43"/>
        <v>-0.12828947368421056</v>
      </c>
      <c r="AF29" s="6" t="s">
        <v>99</v>
      </c>
      <c r="AM29" s="14"/>
      <c r="AN29" s="14"/>
      <c r="AO29" s="15"/>
    </row>
    <row r="30" spans="4:41">
      <c r="D30" s="11" t="s">
        <v>103</v>
      </c>
      <c r="E30" s="12"/>
      <c r="F30" s="6">
        <f t="shared" si="44"/>
        <v>1.8264840182648418E-2</v>
      </c>
      <c r="G30" s="6">
        <f t="shared" si="42"/>
        <v>2.0179372197309385E-2</v>
      </c>
      <c r="H30" s="6">
        <f t="shared" si="42"/>
        <v>1.8315018315018316E-2</v>
      </c>
      <c r="I30" s="6">
        <f t="shared" si="42"/>
        <v>2.0143884892086284E-2</v>
      </c>
      <c r="J30" s="6">
        <f t="shared" si="42"/>
        <v>2.7503526093088898E-2</v>
      </c>
      <c r="K30" s="6">
        <f t="shared" si="42"/>
        <v>2.4021962937542871E-2</v>
      </c>
      <c r="L30" s="6">
        <f t="shared" si="42"/>
        <v>2.9490616621983882E-2</v>
      </c>
      <c r="M30" s="6">
        <f t="shared" si="42"/>
        <v>4.0364583333333398E-2</v>
      </c>
      <c r="N30" s="6">
        <f t="shared" si="42"/>
        <v>3.1289111389236547E-2</v>
      </c>
      <c r="O30" s="6">
        <f t="shared" si="42"/>
        <v>1.9417475728155355E-2</v>
      </c>
      <c r="P30" s="6">
        <f t="shared" si="42"/>
        <v>6.309523809523801E-2</v>
      </c>
      <c r="Q30" s="6">
        <f t="shared" si="42"/>
        <v>0</v>
      </c>
      <c r="R30" s="6">
        <f t="shared" si="42"/>
        <v>0</v>
      </c>
      <c r="S30" s="6">
        <f t="shared" si="42"/>
        <v>1.9036954087346018E-2</v>
      </c>
      <c r="T30" s="6">
        <f t="shared" si="42"/>
        <v>1.9780219780219748E-2</v>
      </c>
      <c r="U30" s="6">
        <f t="shared" si="42"/>
        <v>1.023706896551731E-2</v>
      </c>
      <c r="V30" s="6">
        <f t="shared" si="42"/>
        <v>0</v>
      </c>
      <c r="W30" s="6">
        <f t="shared" si="42"/>
        <v>1.2799999999999917E-2</v>
      </c>
      <c r="X30" s="6">
        <f t="shared" si="42"/>
        <v>1.6324381253291328E-2</v>
      </c>
      <c r="Y30" s="6">
        <f t="shared" si="42"/>
        <v>1.8134715025906623E-2</v>
      </c>
      <c r="Z30" s="6">
        <f t="shared" si="42"/>
        <v>1.5776081424936503E-2</v>
      </c>
      <c r="AA30" s="6">
        <f>(AA6-X6)/X6</f>
        <v>5.0777202072538878E-2</v>
      </c>
      <c r="AB30" s="6">
        <f t="shared" si="43"/>
        <v>7.9792746113989593E-2</v>
      </c>
      <c r="AC30" s="6">
        <f t="shared" si="43"/>
        <v>9.7709923664122234E-2</v>
      </c>
      <c r="AD30" s="6">
        <f t="shared" si="43"/>
        <v>0.10771543086172337</v>
      </c>
      <c r="AE30" s="6">
        <f t="shared" si="43"/>
        <v>-0.12771203155818539</v>
      </c>
      <c r="AF30" s="6" t="s">
        <v>99</v>
      </c>
      <c r="AM30" s="14"/>
      <c r="AN30" s="14"/>
      <c r="AO30" s="16"/>
    </row>
    <row r="31" spans="4:41">
      <c r="D31" s="11" t="s">
        <v>105</v>
      </c>
      <c r="E31" s="12"/>
      <c r="F31" s="6">
        <f t="shared" si="44"/>
        <v>1.7934782608695753E-2</v>
      </c>
      <c r="G31" s="6">
        <f t="shared" si="42"/>
        <v>1.9754404698344954E-2</v>
      </c>
      <c r="H31" s="6">
        <f t="shared" si="42"/>
        <v>1.7801047120418838E-2</v>
      </c>
      <c r="I31" s="6">
        <f t="shared" si="42"/>
        <v>2.0061728395061575E-2</v>
      </c>
      <c r="J31" s="6">
        <f t="shared" si="42"/>
        <v>2.7735753908219907E-2</v>
      </c>
      <c r="K31" s="6">
        <f t="shared" si="42"/>
        <v>2.4043179587831306E-2</v>
      </c>
      <c r="L31" s="6">
        <f t="shared" si="42"/>
        <v>3.0186871106851892E-2</v>
      </c>
      <c r="M31" s="6">
        <f t="shared" si="42"/>
        <v>3.9999999999999973E-2</v>
      </c>
      <c r="N31" s="6">
        <f t="shared" si="42"/>
        <v>3.0858676207513473E-2</v>
      </c>
      <c r="O31" s="6">
        <f t="shared" si="42"/>
        <v>1.9522776572668082E-2</v>
      </c>
      <c r="P31" s="6">
        <f t="shared" si="42"/>
        <v>6.2978723404255338E-2</v>
      </c>
      <c r="Q31" s="6">
        <f t="shared" si="42"/>
        <v>0</v>
      </c>
      <c r="R31" s="6">
        <f t="shared" si="42"/>
        <v>0</v>
      </c>
      <c r="S31" s="6">
        <f t="shared" si="42"/>
        <v>1.8815052041633262E-2</v>
      </c>
      <c r="T31" s="6">
        <f t="shared" si="42"/>
        <v>2.0039292730844857E-2</v>
      </c>
      <c r="U31" s="6">
        <f t="shared" si="42"/>
        <v>1.001540832049299E-2</v>
      </c>
      <c r="V31" s="6">
        <f t="shared" si="42"/>
        <v>0</v>
      </c>
      <c r="W31" s="6">
        <f t="shared" si="42"/>
        <v>1.29672006102212E-2</v>
      </c>
      <c r="X31" s="6">
        <f t="shared" si="42"/>
        <v>1.6189759036144568E-2</v>
      </c>
      <c r="Y31" s="6">
        <f t="shared" si="42"/>
        <v>1.7784364579473896E-2</v>
      </c>
      <c r="Z31" s="6">
        <f t="shared" si="42"/>
        <v>1.6017473607571945E-2</v>
      </c>
      <c r="AA31" s="6">
        <f>(AA7-X7)/X7</f>
        <v>5.0759540570581733E-2</v>
      </c>
      <c r="AB31" s="6">
        <f t="shared" si="43"/>
        <v>7.9659133012226838E-2</v>
      </c>
      <c r="AC31" s="6">
        <f t="shared" si="43"/>
        <v>9.7925009100837332E-2</v>
      </c>
      <c r="AD31" s="6">
        <f t="shared" si="43"/>
        <v>0.10784664994625588</v>
      </c>
      <c r="AE31" s="6">
        <f t="shared" si="43"/>
        <v>-0.12764456981664321</v>
      </c>
      <c r="AF31" s="6" t="s">
        <v>99</v>
      </c>
      <c r="AM31" s="15"/>
      <c r="AN31" s="15"/>
      <c r="AO31" s="15"/>
    </row>
    <row r="32" spans="4:41">
      <c r="D32" s="11" t="s">
        <v>107</v>
      </c>
      <c r="E32" s="11"/>
      <c r="F32" s="6">
        <f t="shared" si="44"/>
        <v>1.806942463147879E-2</v>
      </c>
      <c r="G32" s="6">
        <f t="shared" si="42"/>
        <v>2.0084072863148048E-2</v>
      </c>
      <c r="H32" s="6">
        <f t="shared" si="42"/>
        <v>1.7857142857142884E-2</v>
      </c>
      <c r="I32" s="6">
        <f t="shared" si="42"/>
        <v>1.979307242465143E-2</v>
      </c>
      <c r="J32" s="6">
        <f t="shared" si="42"/>
        <v>2.7348919276576858E-2</v>
      </c>
      <c r="K32" s="6">
        <f t="shared" si="42"/>
        <v>2.4044654358093703E-2</v>
      </c>
      <c r="L32" s="6">
        <f t="shared" si="42"/>
        <v>3.0188679245282971E-2</v>
      </c>
      <c r="M32" s="6">
        <f t="shared" si="42"/>
        <v>3.9886039886039906E-2</v>
      </c>
      <c r="N32" s="6">
        <f t="shared" si="42"/>
        <v>3.0919765166340474E-2</v>
      </c>
      <c r="O32" s="6">
        <f t="shared" si="42"/>
        <v>1.9362186788154958E-2</v>
      </c>
      <c r="P32" s="6">
        <f t="shared" si="42"/>
        <v>6.2942271880819273E-2</v>
      </c>
      <c r="Q32" s="6">
        <f t="shared" si="42"/>
        <v>0</v>
      </c>
      <c r="R32" s="6">
        <f t="shared" si="42"/>
        <v>0</v>
      </c>
      <c r="S32" s="6">
        <f t="shared" si="42"/>
        <v>1.8920812894183573E-2</v>
      </c>
      <c r="T32" s="6">
        <f t="shared" si="42"/>
        <v>1.9944979367262788E-2</v>
      </c>
      <c r="U32" s="6">
        <f t="shared" si="42"/>
        <v>1.0114632501685795E-2</v>
      </c>
      <c r="V32" s="6">
        <f t="shared" si="42"/>
        <v>0</v>
      </c>
      <c r="W32" s="6">
        <f t="shared" si="42"/>
        <v>1.301735647530042E-2</v>
      </c>
      <c r="X32" s="6">
        <f t="shared" si="42"/>
        <v>1.6144975288303078E-2</v>
      </c>
      <c r="Y32" s="6">
        <f t="shared" si="42"/>
        <v>1.7833981841763966E-2</v>
      </c>
      <c r="Z32" s="6">
        <f t="shared" si="42"/>
        <v>1.5928639694170119E-2</v>
      </c>
      <c r="AA32" s="6">
        <f>(AA8-X8)/X8</f>
        <v>5.0583657587548597E-2</v>
      </c>
      <c r="AB32" s="6">
        <f t="shared" si="43"/>
        <v>7.9442282749675727E-2</v>
      </c>
      <c r="AC32" s="6">
        <f t="shared" si="43"/>
        <v>9.8120420516087867E-2</v>
      </c>
      <c r="AD32" s="6">
        <f t="shared" si="43"/>
        <v>0.1078708058952649</v>
      </c>
      <c r="AE32" s="6">
        <f t="shared" si="43"/>
        <v>-0.1274691358024691</v>
      </c>
      <c r="AF32" s="6" t="s">
        <v>99</v>
      </c>
      <c r="AM32" s="15"/>
      <c r="AN32" s="15"/>
      <c r="AO32" s="15"/>
    </row>
    <row r="33" spans="4:41">
      <c r="AM33" s="15"/>
      <c r="AN33" s="15"/>
      <c r="AO33" s="15"/>
    </row>
    <row r="34" spans="4:41">
      <c r="D34" s="180" t="s">
        <v>118</v>
      </c>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H34" s="22" t="s">
        <v>109</v>
      </c>
    </row>
    <row r="35" spans="4:41">
      <c r="D35" s="11"/>
      <c r="E35" s="11">
        <v>2000</v>
      </c>
      <c r="F35" s="11">
        <v>2001</v>
      </c>
      <c r="G35" s="11">
        <v>2002</v>
      </c>
      <c r="H35" s="11">
        <v>2003</v>
      </c>
      <c r="I35" s="11">
        <v>2004</v>
      </c>
      <c r="J35" s="11">
        <v>2005</v>
      </c>
      <c r="K35" s="11">
        <v>2006</v>
      </c>
      <c r="L35" s="11">
        <v>2007</v>
      </c>
      <c r="M35" s="11">
        <v>2008</v>
      </c>
      <c r="N35" s="11">
        <v>2009</v>
      </c>
      <c r="O35" s="11">
        <v>2010</v>
      </c>
      <c r="P35" s="11">
        <v>2011</v>
      </c>
      <c r="Q35" s="11">
        <v>2012</v>
      </c>
      <c r="R35" s="11">
        <v>2013</v>
      </c>
      <c r="S35" s="11">
        <v>2014</v>
      </c>
      <c r="T35" s="11">
        <v>2015</v>
      </c>
      <c r="U35" s="11">
        <v>2016</v>
      </c>
      <c r="V35" s="11">
        <f>+V27</f>
        <v>2017</v>
      </c>
      <c r="W35" s="11">
        <f>+W27</f>
        <v>2018</v>
      </c>
      <c r="X35" s="11">
        <f>+X27</f>
        <v>2019</v>
      </c>
      <c r="Y35" s="11">
        <f>+Y27</f>
        <v>2020</v>
      </c>
      <c r="Z35" s="11">
        <v>2021</v>
      </c>
      <c r="AA35" s="11">
        <f>+AA27</f>
        <v>2022</v>
      </c>
      <c r="AB35" s="11">
        <f>+AB27</f>
        <v>2023</v>
      </c>
      <c r="AC35" s="11">
        <v>2024</v>
      </c>
      <c r="AD35" s="11">
        <f>+AD27</f>
        <v>2025</v>
      </c>
      <c r="AE35" s="11">
        <f>+AE27</f>
        <v>2026</v>
      </c>
      <c r="AF35" s="11" t="str">
        <f>+AF27</f>
        <v>END</v>
      </c>
    </row>
    <row r="36" spans="4:41">
      <c r="D36" s="11" t="s">
        <v>98</v>
      </c>
      <c r="E36" s="12"/>
      <c r="F36" s="6">
        <f>(F12-E12)/E12</f>
        <v>1.9011406844106585E-2</v>
      </c>
      <c r="G36" s="6">
        <f t="shared" ref="G36:X36" si="45">(G12-F12)/F12</f>
        <v>1.8656716417910398E-2</v>
      </c>
      <c r="H36" s="6">
        <f t="shared" si="45"/>
        <v>1.8315018315018267E-2</v>
      </c>
      <c r="I36" s="6">
        <f t="shared" si="45"/>
        <v>2.1582733812949683E-2</v>
      </c>
      <c r="J36" s="6">
        <f t="shared" si="45"/>
        <v>2.8169014084506939E-2</v>
      </c>
      <c r="K36" s="6">
        <f t="shared" si="45"/>
        <v>2.3972602739726304E-2</v>
      </c>
      <c r="L36" s="6">
        <f t="shared" si="45"/>
        <v>3.0150753768844324E-2</v>
      </c>
      <c r="M36" s="6">
        <f t="shared" si="45"/>
        <v>4.065040650406504E-2</v>
      </c>
      <c r="N36" s="6">
        <f t="shared" si="45"/>
        <v>3.1249999999999889E-2</v>
      </c>
      <c r="O36" s="6">
        <f t="shared" si="45"/>
        <v>1.8181818181818198E-2</v>
      </c>
      <c r="P36" s="6">
        <f t="shared" si="45"/>
        <v>6.2499999999999993E-2</v>
      </c>
      <c r="Q36" s="6">
        <f t="shared" si="45"/>
        <v>0</v>
      </c>
      <c r="R36" s="6">
        <f t="shared" si="45"/>
        <v>0</v>
      </c>
      <c r="S36" s="6">
        <f t="shared" si="45"/>
        <v>1.9607843137254981E-2</v>
      </c>
      <c r="T36" s="6">
        <f t="shared" si="45"/>
        <v>1.9999999999999993E-2</v>
      </c>
      <c r="U36" s="6">
        <f t="shared" si="45"/>
        <v>1.0019392372333522E-2</v>
      </c>
      <c r="V36" s="6">
        <f t="shared" si="45"/>
        <v>0</v>
      </c>
      <c r="W36" s="6">
        <f t="shared" si="45"/>
        <v>1.3333333333333286E-2</v>
      </c>
      <c r="X36" s="6">
        <f t="shared" si="45"/>
        <v>1.5789473684210541E-2</v>
      </c>
      <c r="Y36" s="6">
        <f t="shared" ref="Y36:Z40" si="46">(Y12-X12)/X12</f>
        <v>1.8134715025906811E-2</v>
      </c>
      <c r="Z36" s="6">
        <f t="shared" si="46"/>
        <v>1.5267175572519097E-2</v>
      </c>
      <c r="AA36" s="6">
        <f t="shared" ref="AA36:AA40" si="47">(AA12-X12)/X12</f>
        <v>4.9222797927461127E-2</v>
      </c>
      <c r="AB36" s="6">
        <f t="shared" ref="AB36:AE40" si="48">(AB12-X12)/X12</f>
        <v>7.7720207253886078E-2</v>
      </c>
      <c r="AC36" s="6">
        <f t="shared" si="48"/>
        <v>9.6692111959287383E-2</v>
      </c>
      <c r="AD36" s="6">
        <f t="shared" si="48"/>
        <v>0.10776942355889717</v>
      </c>
      <c r="AE36" s="6">
        <f t="shared" si="48"/>
        <v>-0.12839506172839507</v>
      </c>
      <c r="AF36" s="6" t="s">
        <v>99</v>
      </c>
    </row>
    <row r="37" spans="4:41">
      <c r="D37" s="11" t="s">
        <v>101</v>
      </c>
      <c r="E37" s="12"/>
      <c r="F37" s="6">
        <f t="shared" ref="F37:X37" si="49">(F13-E13)/E13</f>
        <v>1.7766497461928904E-2</v>
      </c>
      <c r="G37" s="6">
        <f t="shared" si="49"/>
        <v>1.9950124688279412E-2</v>
      </c>
      <c r="H37" s="6">
        <f t="shared" si="49"/>
        <v>1.8337408312958312E-2</v>
      </c>
      <c r="I37" s="6">
        <f t="shared" si="49"/>
        <v>2.0408163265306135E-2</v>
      </c>
      <c r="J37" s="6">
        <f t="shared" si="49"/>
        <v>2.7058823529411854E-2</v>
      </c>
      <c r="K37" s="6">
        <f t="shared" si="49"/>
        <v>2.4054982817869375E-2</v>
      </c>
      <c r="L37" s="6">
        <f t="shared" si="49"/>
        <v>3.0176026823134906E-2</v>
      </c>
      <c r="M37" s="6">
        <f t="shared" si="49"/>
        <v>3.7428803905614393E-2</v>
      </c>
      <c r="N37" s="6">
        <f t="shared" si="49"/>
        <v>3.3725490196078407E-2</v>
      </c>
      <c r="O37" s="6">
        <f t="shared" si="49"/>
        <v>1.7450682852807316E-2</v>
      </c>
      <c r="P37" s="6">
        <f t="shared" si="49"/>
        <v>6.4131245339298981E-2</v>
      </c>
      <c r="Q37" s="6">
        <f t="shared" si="49"/>
        <v>0</v>
      </c>
      <c r="R37" s="6">
        <f t="shared" si="49"/>
        <v>0</v>
      </c>
      <c r="S37" s="6">
        <f t="shared" si="49"/>
        <v>1.8220042046250863E-2</v>
      </c>
      <c r="T37" s="6">
        <f t="shared" si="49"/>
        <v>1.9999999999999969E-2</v>
      </c>
      <c r="U37" s="6">
        <f t="shared" si="49"/>
        <v>1.0080563539937774E-2</v>
      </c>
      <c r="V37" s="6">
        <f t="shared" si="49"/>
        <v>0</v>
      </c>
      <c r="W37" s="6">
        <f t="shared" si="49"/>
        <v>1.3360053440213831E-2</v>
      </c>
      <c r="X37" s="6">
        <f t="shared" si="49"/>
        <v>1.5820698747527912E-2</v>
      </c>
      <c r="Y37" s="6">
        <f t="shared" si="46"/>
        <v>1.8170019467877843E-2</v>
      </c>
      <c r="Z37" s="6">
        <f t="shared" si="46"/>
        <v>1.6571064372211813E-2</v>
      </c>
      <c r="AA37" s="6">
        <f t="shared" si="47"/>
        <v>5.1914341336794338E-2</v>
      </c>
      <c r="AB37" s="6">
        <f t="shared" si="48"/>
        <v>8.0467229072031049E-2</v>
      </c>
      <c r="AC37" s="6">
        <f t="shared" si="48"/>
        <v>9.8151688973868889E-2</v>
      </c>
      <c r="AD37" s="6">
        <f t="shared" si="48"/>
        <v>0.10658307210031331</v>
      </c>
      <c r="AE37" s="6">
        <f t="shared" si="48"/>
        <v>-0.1283158544108576</v>
      </c>
      <c r="AF37" s="6" t="s">
        <v>99</v>
      </c>
    </row>
    <row r="38" spans="4:41">
      <c r="D38" s="11" t="s">
        <v>103</v>
      </c>
      <c r="E38" s="12"/>
      <c r="F38" s="6">
        <f t="shared" ref="F38:X38" si="50">(F14-E14)/E14</f>
        <v>1.8264840182648436E-2</v>
      </c>
      <c r="G38" s="6">
        <f t="shared" si="50"/>
        <v>2.0179372197309454E-2</v>
      </c>
      <c r="H38" s="6">
        <f t="shared" si="50"/>
        <v>1.8315018315018274E-2</v>
      </c>
      <c r="I38" s="6">
        <f t="shared" si="50"/>
        <v>2.0143884892086295E-2</v>
      </c>
      <c r="J38" s="6">
        <f t="shared" si="50"/>
        <v>2.7503526093088908E-2</v>
      </c>
      <c r="K38" s="6">
        <f t="shared" si="50"/>
        <v>2.4021962937542805E-2</v>
      </c>
      <c r="L38" s="6">
        <f t="shared" si="50"/>
        <v>3.0184460592509732E-2</v>
      </c>
      <c r="M38" s="6">
        <f t="shared" si="50"/>
        <v>4.1779706999457385E-2</v>
      </c>
      <c r="N38" s="6">
        <f t="shared" si="50"/>
        <v>2.9687500000000016E-2</v>
      </c>
      <c r="O38" s="6">
        <f t="shared" si="50"/>
        <v>2.0738492665655042E-2</v>
      </c>
      <c r="P38" s="6">
        <f t="shared" si="50"/>
        <v>6.243805748265617E-2</v>
      </c>
      <c r="Q38" s="6">
        <f t="shared" si="50"/>
        <v>0</v>
      </c>
      <c r="R38" s="6">
        <f t="shared" si="50"/>
        <v>0</v>
      </c>
      <c r="S38" s="6">
        <f t="shared" si="50"/>
        <v>1.9589552238805884E-2</v>
      </c>
      <c r="T38" s="6">
        <f t="shared" si="50"/>
        <v>2.0000000000000032E-2</v>
      </c>
      <c r="U38" s="6">
        <f t="shared" si="50"/>
        <v>9.992286026945062E-3</v>
      </c>
      <c r="V38" s="6">
        <f t="shared" si="50"/>
        <v>0</v>
      </c>
      <c r="W38" s="6">
        <f t="shared" si="50"/>
        <v>1.243339253996437E-2</v>
      </c>
      <c r="X38" s="6">
        <f t="shared" si="50"/>
        <v>1.6666666666666781E-2</v>
      </c>
      <c r="Y38" s="6">
        <f t="shared" si="46"/>
        <v>1.8119068162208873E-2</v>
      </c>
      <c r="Z38" s="6">
        <f t="shared" si="46"/>
        <v>1.5254237288135568E-2</v>
      </c>
      <c r="AA38" s="6">
        <f t="shared" si="47"/>
        <v>5.0043140638481455E-2</v>
      </c>
      <c r="AB38" s="6">
        <f t="shared" si="48"/>
        <v>7.9378774805867122E-2</v>
      </c>
      <c r="AC38" s="6">
        <f t="shared" si="48"/>
        <v>9.7457627118643947E-2</v>
      </c>
      <c r="AD38" s="6">
        <f t="shared" si="48"/>
        <v>0.10851419031719524</v>
      </c>
      <c r="AE38" s="6">
        <f t="shared" si="48"/>
        <v>-0.12736236647493829</v>
      </c>
      <c r="AF38" s="6" t="s">
        <v>99</v>
      </c>
    </row>
    <row r="39" spans="4:41">
      <c r="D39" s="11" t="s">
        <v>105</v>
      </c>
      <c r="E39" s="12"/>
      <c r="F39" s="6">
        <f t="shared" ref="F39:X39" si="51">(F15-E15)/E15</f>
        <v>1.7934782608695677E-2</v>
      </c>
      <c r="G39" s="6">
        <f t="shared" si="51"/>
        <v>1.9754404698344843E-2</v>
      </c>
      <c r="H39" s="6">
        <f t="shared" si="51"/>
        <v>1.7801047120418894E-2</v>
      </c>
      <c r="I39" s="6">
        <f t="shared" si="51"/>
        <v>2.006172839506155E-2</v>
      </c>
      <c r="J39" s="6">
        <f t="shared" si="51"/>
        <v>2.7735753908219859E-2</v>
      </c>
      <c r="K39" s="6">
        <f t="shared" si="51"/>
        <v>2.4043179587831386E-2</v>
      </c>
      <c r="L39" s="6">
        <f t="shared" si="51"/>
        <v>3.0188679245282971E-2</v>
      </c>
      <c r="M39" s="6">
        <f t="shared" si="51"/>
        <v>3.9886039886039906E-2</v>
      </c>
      <c r="N39" s="6">
        <f t="shared" si="51"/>
        <v>3.0919765166340474E-2</v>
      </c>
      <c r="O39" s="6">
        <f t="shared" si="51"/>
        <v>1.8223234624145802E-2</v>
      </c>
      <c r="P39" s="6">
        <f t="shared" si="51"/>
        <v>6.3012677106636883E-2</v>
      </c>
      <c r="Q39" s="6">
        <f t="shared" si="51"/>
        <v>0</v>
      </c>
      <c r="R39" s="6">
        <f t="shared" si="51"/>
        <v>0</v>
      </c>
      <c r="S39" s="6">
        <f t="shared" si="51"/>
        <v>1.8239214310768137E-2</v>
      </c>
      <c r="T39" s="6">
        <f t="shared" si="51"/>
        <v>2.0000000000000014E-2</v>
      </c>
      <c r="U39" s="6">
        <f t="shared" si="51"/>
        <v>1.0111243946424542E-2</v>
      </c>
      <c r="V39" s="6">
        <f t="shared" si="51"/>
        <v>0</v>
      </c>
      <c r="W39" s="6">
        <f t="shared" si="51"/>
        <v>1.3373453694416535E-2</v>
      </c>
      <c r="X39" s="6">
        <f t="shared" si="51"/>
        <v>1.5836357637743218E-2</v>
      </c>
      <c r="Y39" s="6">
        <f t="shared" si="46"/>
        <v>1.7538161740824919E-2</v>
      </c>
      <c r="Z39" s="6">
        <f t="shared" si="46"/>
        <v>1.6597510373444088E-2</v>
      </c>
      <c r="AA39" s="6">
        <f t="shared" si="47"/>
        <v>5.131536213056194E-2</v>
      </c>
      <c r="AB39" s="6">
        <f t="shared" si="48"/>
        <v>7.9896070152647117E-2</v>
      </c>
      <c r="AC39" s="6">
        <f t="shared" si="48"/>
        <v>9.8308330673475983E-2</v>
      </c>
      <c r="AD39" s="6">
        <f t="shared" si="48"/>
        <v>0.10737833594976469</v>
      </c>
      <c r="AE39" s="6">
        <f t="shared" si="48"/>
        <v>-0.12789620018535694</v>
      </c>
      <c r="AF39" s="6" t="s">
        <v>99</v>
      </c>
    </row>
    <row r="40" spans="4:41">
      <c r="D40" s="11" t="s">
        <v>107</v>
      </c>
      <c r="E40" s="11"/>
      <c r="F40" s="6">
        <f t="shared" ref="F40:X40" si="52">(F16-E16)/E16</f>
        <v>1.806942463147879E-2</v>
      </c>
      <c r="G40" s="6">
        <f t="shared" si="52"/>
        <v>2.0084072863148048E-2</v>
      </c>
      <c r="H40" s="6">
        <f t="shared" si="52"/>
        <v>1.7857142857142884E-2</v>
      </c>
      <c r="I40" s="6">
        <f t="shared" si="52"/>
        <v>1.979307242465143E-2</v>
      </c>
      <c r="J40" s="6">
        <f t="shared" si="52"/>
        <v>2.7348919276576858E-2</v>
      </c>
      <c r="K40" s="6">
        <f t="shared" si="52"/>
        <v>2.4044654358093703E-2</v>
      </c>
      <c r="L40" s="6">
        <f t="shared" si="52"/>
        <v>3.0188679245282971E-2</v>
      </c>
      <c r="M40" s="6">
        <f t="shared" si="52"/>
        <v>3.9886039886039906E-2</v>
      </c>
      <c r="N40" s="6">
        <f t="shared" si="52"/>
        <v>3.0919765166340474E-2</v>
      </c>
      <c r="O40" s="6">
        <f t="shared" si="52"/>
        <v>1.9362186788154958E-2</v>
      </c>
      <c r="P40" s="6">
        <f t="shared" si="52"/>
        <v>6.2942271880819273E-2</v>
      </c>
      <c r="Q40" s="6">
        <f t="shared" si="52"/>
        <v>0</v>
      </c>
      <c r="R40" s="6">
        <f t="shared" si="52"/>
        <v>7.0077084793271111E-4</v>
      </c>
      <c r="S40" s="6">
        <f t="shared" si="52"/>
        <v>1.9607843137254981E-2</v>
      </c>
      <c r="T40" s="6">
        <f t="shared" si="52"/>
        <v>1.9999999999999993E-2</v>
      </c>
      <c r="U40" s="6">
        <f t="shared" si="52"/>
        <v>1.0019392372333522E-2</v>
      </c>
      <c r="V40" s="6">
        <f t="shared" si="52"/>
        <v>0</v>
      </c>
      <c r="W40" s="6">
        <f t="shared" si="52"/>
        <v>1.2666666666666751E-2</v>
      </c>
      <c r="X40" s="6">
        <f t="shared" si="52"/>
        <v>1.6458196181698484E-2</v>
      </c>
      <c r="Y40" s="6">
        <f t="shared" si="46"/>
        <v>1.8134715025906807E-2</v>
      </c>
      <c r="Z40" s="6">
        <f t="shared" si="46"/>
        <v>1.5267175572518983E-2</v>
      </c>
      <c r="AA40" s="6">
        <f t="shared" si="47"/>
        <v>4.9870466321243492E-2</v>
      </c>
      <c r="AB40" s="6">
        <f t="shared" si="48"/>
        <v>7.9015544041450697E-2</v>
      </c>
      <c r="AC40" s="6">
        <f t="shared" si="48"/>
        <v>9.7964376590330721E-2</v>
      </c>
      <c r="AD40" s="6">
        <f t="shared" si="48"/>
        <v>0.10839598997493714</v>
      </c>
      <c r="AE40" s="6">
        <f t="shared" si="48"/>
        <v>-0.12708204811844531</v>
      </c>
      <c r="AF40" s="6" t="s">
        <v>99</v>
      </c>
    </row>
  </sheetData>
  <mergeCells count="6">
    <mergeCell ref="D26:AF26"/>
    <mergeCell ref="D34:AF34"/>
    <mergeCell ref="D18:AF18"/>
    <mergeCell ref="AH11:AJ11"/>
    <mergeCell ref="D2:AF2"/>
    <mergeCell ref="D10:AF10"/>
  </mergeCells>
  <phoneticPr fontId="0" type="noConversion"/>
  <pageMargins left="0.75" right="0.75" top="1" bottom="1" header="0.5" footer="0.5"/>
  <pageSetup paperSize="9" orientation="portrait" r:id="rId1"/>
  <headerFooter alignWithMargins="0">
    <oddHeader>&amp;C&amp;"Calibri"&amp;10&amp;K000000 [UNCLASSIFIED]&amp;1#_x000D_</oddHeader>
    <oddFooter>&amp;C_x000D_&amp;1#&amp;"Calibri"&amp;10&amp;K000000 [UNCLASSIFIED]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2581"/>
  <sheetViews>
    <sheetView workbookViewId="0">
      <pane ySplit="1" topLeftCell="A2550" activePane="bottomLeft" state="frozen"/>
      <selection pane="bottomLeft" activeCell="A2" sqref="A2:B2182"/>
      <selection activeCell="A2" sqref="A2"/>
    </sheetView>
  </sheetViews>
  <sheetFormatPr defaultColWidth="11.7109375" defaultRowHeight="14.45"/>
  <cols>
    <col min="1" max="1" width="11.85546875" customWidth="1"/>
    <col min="2" max="2" width="39.85546875" bestFit="1" customWidth="1"/>
    <col min="3" max="16384" width="11.7109375" style="17"/>
  </cols>
  <sheetData>
    <row r="1" spans="1:4" s="26" customFormat="1">
      <c r="A1" t="s">
        <v>119</v>
      </c>
      <c r="B1" t="s">
        <v>120</v>
      </c>
    </row>
    <row r="2" spans="1:4" s="27" customFormat="1" ht="12.75" customHeight="1">
      <c r="A2" s="46">
        <v>1</v>
      </c>
      <c r="B2" s="47" t="s">
        <v>121</v>
      </c>
      <c r="D2" s="25" t="s">
        <v>122</v>
      </c>
    </row>
    <row r="3" spans="1:4" ht="15" customHeight="1">
      <c r="A3" s="46">
        <v>2</v>
      </c>
      <c r="B3" s="47" t="s">
        <v>123</v>
      </c>
    </row>
    <row r="4" spans="1:4" ht="15" customHeight="1">
      <c r="A4" s="46">
        <v>3</v>
      </c>
      <c r="B4" s="47" t="s">
        <v>124</v>
      </c>
    </row>
    <row r="5" spans="1:4" ht="15" customHeight="1">
      <c r="A5" s="46">
        <v>4</v>
      </c>
      <c r="B5" s="47" t="s">
        <v>125</v>
      </c>
    </row>
    <row r="6" spans="1:4" ht="15" customHeight="1">
      <c r="A6" s="46">
        <v>5</v>
      </c>
      <c r="B6" s="47" t="s">
        <v>126</v>
      </c>
    </row>
    <row r="7" spans="1:4" ht="15" customHeight="1">
      <c r="A7" s="46">
        <v>6</v>
      </c>
      <c r="B7" s="47" t="s">
        <v>127</v>
      </c>
    </row>
    <row r="8" spans="1:4" ht="15" customHeight="1">
      <c r="A8" s="46">
        <v>7</v>
      </c>
      <c r="B8" s="47" t="s">
        <v>128</v>
      </c>
    </row>
    <row r="9" spans="1:4" ht="15" customHeight="1">
      <c r="A9" s="46">
        <v>8</v>
      </c>
      <c r="B9" s="47" t="s">
        <v>129</v>
      </c>
    </row>
    <row r="10" spans="1:4" ht="15" customHeight="1">
      <c r="A10" s="46">
        <v>9</v>
      </c>
      <c r="B10" s="47" t="s">
        <v>130</v>
      </c>
    </row>
    <row r="11" spans="1:4" ht="15" customHeight="1">
      <c r="A11" s="46">
        <v>10</v>
      </c>
      <c r="B11" s="47" t="s">
        <v>131</v>
      </c>
    </row>
    <row r="12" spans="1:4" ht="15" customHeight="1">
      <c r="A12" s="46">
        <v>11</v>
      </c>
      <c r="B12" s="47" t="s">
        <v>132</v>
      </c>
    </row>
    <row r="13" spans="1:4" ht="15" customHeight="1">
      <c r="A13" s="46">
        <v>12</v>
      </c>
      <c r="B13" s="47" t="s">
        <v>133</v>
      </c>
    </row>
    <row r="14" spans="1:4" ht="15" customHeight="1">
      <c r="A14" s="46">
        <v>13</v>
      </c>
      <c r="B14" s="47" t="s">
        <v>134</v>
      </c>
    </row>
    <row r="15" spans="1:4" ht="15" customHeight="1">
      <c r="A15" s="46">
        <v>14</v>
      </c>
      <c r="B15" s="47" t="s">
        <v>135</v>
      </c>
    </row>
    <row r="16" spans="1:4" ht="15" customHeight="1">
      <c r="A16" s="46">
        <v>15</v>
      </c>
      <c r="B16" s="47" t="s">
        <v>136</v>
      </c>
    </row>
    <row r="17" spans="1:2" ht="15" customHeight="1">
      <c r="A17" s="46">
        <v>16</v>
      </c>
      <c r="B17" s="47" t="s">
        <v>137</v>
      </c>
    </row>
    <row r="18" spans="1:2" ht="15" customHeight="1">
      <c r="A18" s="46">
        <v>18</v>
      </c>
      <c r="B18" s="47" t="s">
        <v>138</v>
      </c>
    </row>
    <row r="19" spans="1:2" ht="15" customHeight="1">
      <c r="A19" s="46">
        <v>19</v>
      </c>
      <c r="B19" s="47" t="s">
        <v>139</v>
      </c>
    </row>
    <row r="20" spans="1:2" ht="15" customHeight="1">
      <c r="A20" s="46">
        <v>20</v>
      </c>
      <c r="B20" s="47" t="s">
        <v>140</v>
      </c>
    </row>
    <row r="21" spans="1:2" ht="15" customHeight="1">
      <c r="A21" s="46">
        <v>21</v>
      </c>
      <c r="B21" s="47" t="s">
        <v>141</v>
      </c>
    </row>
    <row r="22" spans="1:2" ht="15" customHeight="1">
      <c r="A22" s="46">
        <v>22</v>
      </c>
      <c r="B22" s="47" t="s">
        <v>142</v>
      </c>
    </row>
    <row r="23" spans="1:2" ht="15" customHeight="1">
      <c r="A23" s="46">
        <v>23</v>
      </c>
      <c r="B23" s="47" t="s">
        <v>143</v>
      </c>
    </row>
    <row r="24" spans="1:2" ht="15" customHeight="1">
      <c r="A24" s="46">
        <v>24</v>
      </c>
      <c r="B24" s="47" t="s">
        <v>144</v>
      </c>
    </row>
    <row r="25" spans="1:2" ht="15" customHeight="1">
      <c r="A25" s="46">
        <v>25</v>
      </c>
      <c r="B25" s="47" t="s">
        <v>145</v>
      </c>
    </row>
    <row r="26" spans="1:2" ht="15" customHeight="1">
      <c r="A26" s="46">
        <v>26</v>
      </c>
      <c r="B26" s="47" t="s">
        <v>146</v>
      </c>
    </row>
    <row r="27" spans="1:2" ht="15" customHeight="1">
      <c r="A27" s="46">
        <v>27</v>
      </c>
      <c r="B27" s="47" t="s">
        <v>147</v>
      </c>
    </row>
    <row r="28" spans="1:2" ht="15" customHeight="1">
      <c r="A28" s="46">
        <v>28</v>
      </c>
      <c r="B28" s="47" t="s">
        <v>148</v>
      </c>
    </row>
    <row r="29" spans="1:2" ht="15" customHeight="1">
      <c r="A29" s="46">
        <v>30</v>
      </c>
      <c r="B29" s="47" t="s">
        <v>149</v>
      </c>
    </row>
    <row r="30" spans="1:2" ht="15" customHeight="1">
      <c r="A30" s="46">
        <v>30</v>
      </c>
      <c r="B30" s="47" t="s">
        <v>149</v>
      </c>
    </row>
    <row r="31" spans="1:2" ht="15" customHeight="1">
      <c r="A31" s="46">
        <v>31</v>
      </c>
      <c r="B31" s="47" t="s">
        <v>150</v>
      </c>
    </row>
    <row r="32" spans="1:2" ht="15" customHeight="1">
      <c r="A32" s="46">
        <v>32</v>
      </c>
      <c r="B32" s="47" t="s">
        <v>151</v>
      </c>
    </row>
    <row r="33" spans="1:2" ht="15" customHeight="1">
      <c r="A33" s="46">
        <v>36</v>
      </c>
      <c r="B33" s="47" t="s">
        <v>152</v>
      </c>
    </row>
    <row r="34" spans="1:2" ht="15" customHeight="1">
      <c r="A34" s="46">
        <v>37</v>
      </c>
      <c r="B34" s="47" t="s">
        <v>153</v>
      </c>
    </row>
    <row r="35" spans="1:2" ht="15" customHeight="1">
      <c r="A35" s="46">
        <v>38</v>
      </c>
      <c r="B35" s="47" t="s">
        <v>154</v>
      </c>
    </row>
    <row r="36" spans="1:2" ht="15" customHeight="1">
      <c r="A36" s="46">
        <v>40</v>
      </c>
      <c r="B36" s="47" t="s">
        <v>155</v>
      </c>
    </row>
    <row r="37" spans="1:2" ht="15" customHeight="1">
      <c r="A37" s="46">
        <v>41</v>
      </c>
      <c r="B37" s="47" t="s">
        <v>156</v>
      </c>
    </row>
    <row r="38" spans="1:2" ht="15" customHeight="1">
      <c r="A38" s="46">
        <v>42</v>
      </c>
      <c r="B38" s="47" t="s">
        <v>157</v>
      </c>
    </row>
    <row r="39" spans="1:2" ht="15" customHeight="1">
      <c r="A39" s="46">
        <v>43</v>
      </c>
      <c r="B39" s="47" t="s">
        <v>158</v>
      </c>
    </row>
    <row r="40" spans="1:2" ht="15" customHeight="1">
      <c r="A40" s="46">
        <v>44</v>
      </c>
      <c r="B40" s="47" t="s">
        <v>159</v>
      </c>
    </row>
    <row r="41" spans="1:2" ht="15" customHeight="1">
      <c r="A41" s="46">
        <v>45</v>
      </c>
      <c r="B41" s="47" t="s">
        <v>160</v>
      </c>
    </row>
    <row r="42" spans="1:2" ht="15" customHeight="1">
      <c r="A42" s="46">
        <v>48</v>
      </c>
      <c r="B42" s="47" t="s">
        <v>161</v>
      </c>
    </row>
    <row r="43" spans="1:2" ht="15" customHeight="1">
      <c r="A43" s="46">
        <v>48</v>
      </c>
      <c r="B43" s="47" t="s">
        <v>161</v>
      </c>
    </row>
    <row r="44" spans="1:2" ht="15" customHeight="1">
      <c r="A44" s="46">
        <v>49</v>
      </c>
      <c r="B44" s="47" t="s">
        <v>162</v>
      </c>
    </row>
    <row r="45" spans="1:2" ht="15" customHeight="1">
      <c r="A45" s="46">
        <v>53</v>
      </c>
      <c r="B45" s="47" t="s">
        <v>163</v>
      </c>
    </row>
    <row r="46" spans="1:2" ht="15" customHeight="1">
      <c r="A46" s="46">
        <v>53</v>
      </c>
      <c r="B46" s="47" t="s">
        <v>163</v>
      </c>
    </row>
    <row r="47" spans="1:2" ht="15" customHeight="1">
      <c r="A47" s="46">
        <v>54</v>
      </c>
      <c r="B47" s="47" t="s">
        <v>164</v>
      </c>
    </row>
    <row r="48" spans="1:2" ht="15" customHeight="1">
      <c r="A48" s="46">
        <v>57</v>
      </c>
      <c r="B48" s="47" t="s">
        <v>165</v>
      </c>
    </row>
    <row r="49" spans="1:2" ht="15" customHeight="1">
      <c r="A49" s="46">
        <v>58</v>
      </c>
      <c r="B49" s="47" t="s">
        <v>166</v>
      </c>
    </row>
    <row r="50" spans="1:2" ht="15" customHeight="1">
      <c r="A50" s="46">
        <v>64</v>
      </c>
      <c r="B50" s="47" t="s">
        <v>167</v>
      </c>
    </row>
    <row r="51" spans="1:2" ht="15" customHeight="1">
      <c r="A51" s="46">
        <v>65</v>
      </c>
      <c r="B51" s="47" t="s">
        <v>168</v>
      </c>
    </row>
    <row r="52" spans="1:2" ht="15" customHeight="1">
      <c r="A52" s="46">
        <v>69</v>
      </c>
      <c r="B52" s="47" t="s">
        <v>169</v>
      </c>
    </row>
    <row r="53" spans="1:2" ht="15" customHeight="1">
      <c r="A53" s="46">
        <v>74</v>
      </c>
      <c r="B53" s="47" t="s">
        <v>170</v>
      </c>
    </row>
    <row r="54" spans="1:2" ht="15" customHeight="1">
      <c r="A54" s="46">
        <v>75</v>
      </c>
      <c r="B54" s="47" t="s">
        <v>171</v>
      </c>
    </row>
    <row r="55" spans="1:2" ht="15" customHeight="1">
      <c r="A55" s="46">
        <v>78</v>
      </c>
      <c r="B55" s="47" t="s">
        <v>172</v>
      </c>
    </row>
    <row r="56" spans="1:2" ht="15" customHeight="1">
      <c r="A56" s="46">
        <v>78</v>
      </c>
      <c r="B56" s="47" t="s">
        <v>172</v>
      </c>
    </row>
    <row r="57" spans="1:2" ht="15" customHeight="1">
      <c r="A57" s="46">
        <v>79</v>
      </c>
      <c r="B57" s="47" t="s">
        <v>173</v>
      </c>
    </row>
    <row r="58" spans="1:2" ht="15" customHeight="1">
      <c r="A58" s="46">
        <v>80</v>
      </c>
      <c r="B58" s="47" t="s">
        <v>174</v>
      </c>
    </row>
    <row r="59" spans="1:2" ht="15" customHeight="1">
      <c r="A59" s="46">
        <v>83</v>
      </c>
      <c r="B59" s="47" t="s">
        <v>175</v>
      </c>
    </row>
    <row r="60" spans="1:2" ht="15" customHeight="1">
      <c r="A60" s="46">
        <v>84</v>
      </c>
      <c r="B60" s="47" t="s">
        <v>176</v>
      </c>
    </row>
    <row r="61" spans="1:2" ht="15" customHeight="1">
      <c r="A61" s="46">
        <v>85</v>
      </c>
      <c r="B61" s="47" t="s">
        <v>177</v>
      </c>
    </row>
    <row r="62" spans="1:2" ht="15" customHeight="1">
      <c r="A62" s="46">
        <v>86</v>
      </c>
      <c r="B62" s="47" t="s">
        <v>178</v>
      </c>
    </row>
    <row r="63" spans="1:2" ht="15" customHeight="1">
      <c r="A63" s="46">
        <v>86</v>
      </c>
      <c r="B63" s="47" t="s">
        <v>178</v>
      </c>
    </row>
    <row r="64" spans="1:2" ht="15" customHeight="1">
      <c r="A64" s="46">
        <v>87</v>
      </c>
      <c r="B64" s="47" t="s">
        <v>179</v>
      </c>
    </row>
    <row r="65" spans="1:2" ht="15" customHeight="1">
      <c r="A65" s="46">
        <v>88</v>
      </c>
      <c r="B65" s="47" t="s">
        <v>180</v>
      </c>
    </row>
    <row r="66" spans="1:2" ht="15" customHeight="1">
      <c r="A66" s="46">
        <v>91</v>
      </c>
      <c r="B66" s="47" t="s">
        <v>181</v>
      </c>
    </row>
    <row r="67" spans="1:2" ht="15" customHeight="1">
      <c r="A67" s="46">
        <v>95</v>
      </c>
      <c r="B67" s="47" t="s">
        <v>182</v>
      </c>
    </row>
    <row r="68" spans="1:2" ht="15" customHeight="1">
      <c r="A68" s="46">
        <v>96</v>
      </c>
      <c r="B68" s="47" t="s">
        <v>183</v>
      </c>
    </row>
    <row r="69" spans="1:2" ht="15" customHeight="1">
      <c r="A69" s="46">
        <v>97</v>
      </c>
      <c r="B69" s="47" t="s">
        <v>184</v>
      </c>
    </row>
    <row r="70" spans="1:2" ht="15" customHeight="1">
      <c r="A70" s="46">
        <v>99</v>
      </c>
      <c r="B70" s="47" t="s">
        <v>185</v>
      </c>
    </row>
    <row r="71" spans="1:2" ht="15" customHeight="1">
      <c r="A71" s="46">
        <v>100</v>
      </c>
      <c r="B71" s="47" t="s">
        <v>186</v>
      </c>
    </row>
    <row r="72" spans="1:2" ht="15" customHeight="1">
      <c r="A72" s="46">
        <v>100</v>
      </c>
      <c r="B72" s="47" t="s">
        <v>186</v>
      </c>
    </row>
    <row r="73" spans="1:2" ht="15" customHeight="1">
      <c r="A73" s="46">
        <v>101</v>
      </c>
      <c r="B73" s="47" t="s">
        <v>187</v>
      </c>
    </row>
    <row r="74" spans="1:2" ht="15" customHeight="1">
      <c r="A74" s="46">
        <v>102</v>
      </c>
      <c r="B74" s="47" t="s">
        <v>188</v>
      </c>
    </row>
    <row r="75" spans="1:2" ht="15" customHeight="1">
      <c r="A75" s="46">
        <v>103</v>
      </c>
      <c r="B75" s="47" t="s">
        <v>189</v>
      </c>
    </row>
    <row r="76" spans="1:2" ht="15" customHeight="1">
      <c r="A76" s="46">
        <v>105</v>
      </c>
      <c r="B76" s="47" t="s">
        <v>190</v>
      </c>
    </row>
    <row r="77" spans="1:2" ht="15" customHeight="1">
      <c r="A77" s="46">
        <v>106</v>
      </c>
      <c r="B77" s="47" t="s">
        <v>191</v>
      </c>
    </row>
    <row r="78" spans="1:2" ht="15" customHeight="1">
      <c r="A78" s="46">
        <v>108</v>
      </c>
      <c r="B78" s="47" t="s">
        <v>192</v>
      </c>
    </row>
    <row r="79" spans="1:2" ht="15" customHeight="1">
      <c r="A79" s="46">
        <v>109</v>
      </c>
      <c r="B79" s="47" t="s">
        <v>193</v>
      </c>
    </row>
    <row r="80" spans="1:2" ht="15" customHeight="1">
      <c r="A80" s="46">
        <v>110</v>
      </c>
      <c r="B80" s="47" t="s">
        <v>194</v>
      </c>
    </row>
    <row r="81" spans="1:2" ht="15" customHeight="1">
      <c r="A81" s="46">
        <v>111</v>
      </c>
      <c r="B81" s="47" t="s">
        <v>195</v>
      </c>
    </row>
    <row r="82" spans="1:2" ht="15" customHeight="1">
      <c r="A82" s="46">
        <v>112</v>
      </c>
      <c r="B82" s="47" t="s">
        <v>196</v>
      </c>
    </row>
    <row r="83" spans="1:2" ht="15" customHeight="1">
      <c r="A83" s="46">
        <v>113</v>
      </c>
      <c r="B83" s="47" t="s">
        <v>197</v>
      </c>
    </row>
    <row r="84" spans="1:2" ht="15" customHeight="1">
      <c r="A84" s="46">
        <v>114</v>
      </c>
      <c r="B84" s="47" t="s">
        <v>198</v>
      </c>
    </row>
    <row r="85" spans="1:2" ht="15" customHeight="1">
      <c r="A85" s="46">
        <v>115</v>
      </c>
      <c r="B85" s="47" t="s">
        <v>199</v>
      </c>
    </row>
    <row r="86" spans="1:2" ht="15" customHeight="1">
      <c r="A86" s="46">
        <v>116</v>
      </c>
      <c r="B86" s="47" t="s">
        <v>200</v>
      </c>
    </row>
    <row r="87" spans="1:2" ht="15" customHeight="1">
      <c r="A87" s="46">
        <v>117</v>
      </c>
      <c r="B87" s="47" t="s">
        <v>201</v>
      </c>
    </row>
    <row r="88" spans="1:2" ht="15" customHeight="1">
      <c r="A88" s="46">
        <v>118</v>
      </c>
      <c r="B88" s="47" t="s">
        <v>202</v>
      </c>
    </row>
    <row r="89" spans="1:2" ht="15" customHeight="1">
      <c r="A89" s="46">
        <v>119</v>
      </c>
      <c r="B89" s="47" t="s">
        <v>203</v>
      </c>
    </row>
    <row r="90" spans="1:2" ht="15" customHeight="1">
      <c r="A90" s="46">
        <v>120</v>
      </c>
      <c r="B90" s="47" t="s">
        <v>204</v>
      </c>
    </row>
    <row r="91" spans="1:2" ht="15" customHeight="1">
      <c r="A91" s="46">
        <v>121</v>
      </c>
      <c r="B91" s="47" t="s">
        <v>205</v>
      </c>
    </row>
    <row r="92" spans="1:2" ht="15" customHeight="1">
      <c r="A92" s="46">
        <v>122</v>
      </c>
      <c r="B92" s="47" t="s">
        <v>206</v>
      </c>
    </row>
    <row r="93" spans="1:2" ht="15" customHeight="1">
      <c r="A93" s="46">
        <v>123</v>
      </c>
      <c r="B93" s="47" t="s">
        <v>207</v>
      </c>
    </row>
    <row r="94" spans="1:2" ht="15" customHeight="1">
      <c r="A94" s="46">
        <v>124</v>
      </c>
      <c r="B94" s="47" t="s">
        <v>208</v>
      </c>
    </row>
    <row r="95" spans="1:2" ht="15" customHeight="1">
      <c r="A95" s="46">
        <v>125</v>
      </c>
      <c r="B95" s="47" t="s">
        <v>209</v>
      </c>
    </row>
    <row r="96" spans="1:2" ht="15" customHeight="1">
      <c r="A96" s="46">
        <v>126</v>
      </c>
      <c r="B96" s="47" t="s">
        <v>210</v>
      </c>
    </row>
    <row r="97" spans="1:2" ht="15" customHeight="1">
      <c r="A97" s="46">
        <v>127</v>
      </c>
      <c r="B97" s="47" t="s">
        <v>211</v>
      </c>
    </row>
    <row r="98" spans="1:2" ht="15" customHeight="1">
      <c r="A98" s="46">
        <v>129</v>
      </c>
      <c r="B98" s="47" t="s">
        <v>212</v>
      </c>
    </row>
    <row r="99" spans="1:2" ht="15" customHeight="1">
      <c r="A99" s="46">
        <v>131</v>
      </c>
      <c r="B99" s="47" t="s">
        <v>213</v>
      </c>
    </row>
    <row r="100" spans="1:2" ht="15" customHeight="1">
      <c r="A100" s="46">
        <v>132</v>
      </c>
      <c r="B100" s="47" t="s">
        <v>214</v>
      </c>
    </row>
    <row r="101" spans="1:2" ht="15" customHeight="1">
      <c r="A101" s="46">
        <v>134</v>
      </c>
      <c r="B101" s="47" t="s">
        <v>215</v>
      </c>
    </row>
    <row r="102" spans="1:2" ht="15" customHeight="1">
      <c r="A102" s="46">
        <v>135</v>
      </c>
      <c r="B102" s="47" t="s">
        <v>216</v>
      </c>
    </row>
    <row r="103" spans="1:2" ht="15" customHeight="1">
      <c r="A103" s="46">
        <v>138</v>
      </c>
      <c r="B103" s="47" t="s">
        <v>217</v>
      </c>
    </row>
    <row r="104" spans="1:2" ht="15" customHeight="1">
      <c r="A104" s="46">
        <v>142</v>
      </c>
      <c r="B104" s="47" t="s">
        <v>218</v>
      </c>
    </row>
    <row r="105" spans="1:2" ht="15" customHeight="1">
      <c r="A105" s="46">
        <v>143</v>
      </c>
      <c r="B105" s="47" t="s">
        <v>219</v>
      </c>
    </row>
    <row r="106" spans="1:2" ht="15" customHeight="1">
      <c r="A106" s="46">
        <v>144</v>
      </c>
      <c r="B106" s="47" t="s">
        <v>220</v>
      </c>
    </row>
    <row r="107" spans="1:2" ht="15" customHeight="1">
      <c r="A107" s="46">
        <v>145</v>
      </c>
      <c r="B107" s="47" t="s">
        <v>221</v>
      </c>
    </row>
    <row r="108" spans="1:2" ht="15" customHeight="1">
      <c r="A108" s="46">
        <v>146</v>
      </c>
      <c r="B108" s="47" t="s">
        <v>222</v>
      </c>
    </row>
    <row r="109" spans="1:2" ht="15" customHeight="1">
      <c r="A109" s="46">
        <v>148</v>
      </c>
      <c r="B109" s="47" t="s">
        <v>223</v>
      </c>
    </row>
    <row r="110" spans="1:2" ht="15" customHeight="1">
      <c r="A110" s="46">
        <v>151</v>
      </c>
      <c r="B110" s="47" t="s">
        <v>224</v>
      </c>
    </row>
    <row r="111" spans="1:2" ht="15" customHeight="1">
      <c r="A111" s="46">
        <v>152</v>
      </c>
      <c r="B111" s="47" t="s">
        <v>225</v>
      </c>
    </row>
    <row r="112" spans="1:2" ht="15" customHeight="1">
      <c r="A112" s="46">
        <v>153</v>
      </c>
      <c r="B112" s="47" t="s">
        <v>226</v>
      </c>
    </row>
    <row r="113" spans="1:2" ht="15" customHeight="1">
      <c r="A113" s="46">
        <v>154</v>
      </c>
      <c r="B113" s="47" t="s">
        <v>227</v>
      </c>
    </row>
    <row r="114" spans="1:2" ht="15" customHeight="1">
      <c r="A114" s="46">
        <v>157</v>
      </c>
      <c r="B114" s="47" t="s">
        <v>228</v>
      </c>
    </row>
    <row r="115" spans="1:2" ht="15" customHeight="1">
      <c r="A115" s="46">
        <v>158</v>
      </c>
      <c r="B115" s="47" t="s">
        <v>229</v>
      </c>
    </row>
    <row r="116" spans="1:2" ht="15" customHeight="1">
      <c r="A116" s="46">
        <v>159</v>
      </c>
      <c r="B116" s="47" t="s">
        <v>230</v>
      </c>
    </row>
    <row r="117" spans="1:2" ht="15" customHeight="1">
      <c r="A117" s="46">
        <v>160</v>
      </c>
      <c r="B117" s="47" t="s">
        <v>231</v>
      </c>
    </row>
    <row r="118" spans="1:2" ht="15" customHeight="1">
      <c r="A118" s="46">
        <v>161</v>
      </c>
      <c r="B118" s="47" t="s">
        <v>232</v>
      </c>
    </row>
    <row r="119" spans="1:2" ht="15" customHeight="1">
      <c r="A119" s="46">
        <v>162</v>
      </c>
      <c r="B119" s="47" t="s">
        <v>233</v>
      </c>
    </row>
    <row r="120" spans="1:2" ht="15" customHeight="1">
      <c r="A120" s="46">
        <v>164</v>
      </c>
      <c r="B120" s="47" t="s">
        <v>234</v>
      </c>
    </row>
    <row r="121" spans="1:2" ht="15" customHeight="1">
      <c r="A121" s="46">
        <v>166</v>
      </c>
      <c r="B121" s="47" t="s">
        <v>235</v>
      </c>
    </row>
    <row r="122" spans="1:2" ht="15" customHeight="1">
      <c r="A122" s="46">
        <v>167</v>
      </c>
      <c r="B122" s="47" t="s">
        <v>236</v>
      </c>
    </row>
    <row r="123" spans="1:2" ht="15" customHeight="1">
      <c r="A123" s="46">
        <v>169</v>
      </c>
      <c r="B123" s="47" t="s">
        <v>237</v>
      </c>
    </row>
    <row r="124" spans="1:2" ht="15" customHeight="1">
      <c r="A124" s="46">
        <v>170</v>
      </c>
      <c r="B124" s="47" t="s">
        <v>238</v>
      </c>
    </row>
    <row r="125" spans="1:2" ht="15" customHeight="1">
      <c r="A125" s="46">
        <v>171</v>
      </c>
      <c r="B125" s="47" t="s">
        <v>239</v>
      </c>
    </row>
    <row r="126" spans="1:2" ht="15" customHeight="1">
      <c r="A126" s="46">
        <v>172</v>
      </c>
      <c r="B126" s="47" t="s">
        <v>240</v>
      </c>
    </row>
    <row r="127" spans="1:2" ht="15" customHeight="1">
      <c r="A127" s="46">
        <v>173</v>
      </c>
      <c r="B127" s="47" t="s">
        <v>241</v>
      </c>
    </row>
    <row r="128" spans="1:2" ht="15" customHeight="1">
      <c r="A128" s="46">
        <v>176</v>
      </c>
      <c r="B128" s="47" t="s">
        <v>242</v>
      </c>
    </row>
    <row r="129" spans="1:2" ht="15" customHeight="1">
      <c r="A129" s="46">
        <v>177</v>
      </c>
      <c r="B129" s="47" t="s">
        <v>243</v>
      </c>
    </row>
    <row r="130" spans="1:2" ht="15" customHeight="1">
      <c r="A130" s="46">
        <v>179</v>
      </c>
      <c r="B130" s="47" t="s">
        <v>244</v>
      </c>
    </row>
    <row r="131" spans="1:2" ht="15" customHeight="1">
      <c r="A131" s="46">
        <v>181</v>
      </c>
      <c r="B131" s="47" t="s">
        <v>245</v>
      </c>
    </row>
    <row r="132" spans="1:2" ht="15" customHeight="1">
      <c r="A132" s="46">
        <v>183</v>
      </c>
      <c r="B132" s="47" t="s">
        <v>246</v>
      </c>
    </row>
    <row r="133" spans="1:2" ht="15" customHeight="1">
      <c r="A133" s="46">
        <v>185</v>
      </c>
      <c r="B133" s="47" t="s">
        <v>247</v>
      </c>
    </row>
    <row r="134" spans="1:2" ht="15" customHeight="1">
      <c r="A134" s="46">
        <v>187</v>
      </c>
      <c r="B134" s="47" t="s">
        <v>248</v>
      </c>
    </row>
    <row r="135" spans="1:2" ht="15" customHeight="1">
      <c r="A135" s="46">
        <v>188</v>
      </c>
      <c r="B135" s="47" t="s">
        <v>249</v>
      </c>
    </row>
    <row r="136" spans="1:2" ht="15" customHeight="1">
      <c r="A136" s="46">
        <v>189</v>
      </c>
      <c r="B136" s="47" t="s">
        <v>250</v>
      </c>
    </row>
    <row r="137" spans="1:2" ht="15" customHeight="1">
      <c r="A137" s="46">
        <v>195</v>
      </c>
      <c r="B137" s="47" t="s">
        <v>251</v>
      </c>
    </row>
    <row r="138" spans="1:2" ht="15" customHeight="1">
      <c r="A138" s="46">
        <v>197</v>
      </c>
      <c r="B138" s="47" t="s">
        <v>252</v>
      </c>
    </row>
    <row r="139" spans="1:2" ht="15" customHeight="1">
      <c r="A139" s="46">
        <v>198</v>
      </c>
      <c r="B139" s="47" t="s">
        <v>253</v>
      </c>
    </row>
    <row r="140" spans="1:2" ht="15" customHeight="1">
      <c r="A140" s="46">
        <v>200</v>
      </c>
      <c r="B140" s="47" t="s">
        <v>254</v>
      </c>
    </row>
    <row r="141" spans="1:2" ht="15" customHeight="1">
      <c r="A141" s="46">
        <v>201</v>
      </c>
      <c r="B141" s="47" t="s">
        <v>255</v>
      </c>
    </row>
    <row r="142" spans="1:2" ht="15" customHeight="1">
      <c r="A142" s="46">
        <v>202</v>
      </c>
      <c r="B142" s="47" t="s">
        <v>256</v>
      </c>
    </row>
    <row r="143" spans="1:2" ht="15" customHeight="1">
      <c r="A143" s="46">
        <v>203</v>
      </c>
      <c r="B143" s="47" t="s">
        <v>257</v>
      </c>
    </row>
    <row r="144" spans="1:2" ht="15" customHeight="1">
      <c r="A144" s="46">
        <v>205</v>
      </c>
      <c r="B144" s="47" t="s">
        <v>258</v>
      </c>
    </row>
    <row r="145" spans="1:2" ht="15" customHeight="1">
      <c r="A145" s="46">
        <v>206</v>
      </c>
      <c r="B145" s="47" t="s">
        <v>259</v>
      </c>
    </row>
    <row r="146" spans="1:2" ht="15" customHeight="1">
      <c r="A146" s="46">
        <v>208</v>
      </c>
      <c r="B146" s="47" t="s">
        <v>260</v>
      </c>
    </row>
    <row r="147" spans="1:2" ht="15" customHeight="1">
      <c r="A147" s="46">
        <v>209</v>
      </c>
      <c r="B147" s="47" t="s">
        <v>261</v>
      </c>
    </row>
    <row r="148" spans="1:2" ht="15" customHeight="1">
      <c r="A148" s="46">
        <v>210</v>
      </c>
      <c r="B148" s="47" t="s">
        <v>262</v>
      </c>
    </row>
    <row r="149" spans="1:2" ht="15" customHeight="1">
      <c r="A149" s="46">
        <v>212</v>
      </c>
      <c r="B149" s="47" t="s">
        <v>263</v>
      </c>
    </row>
    <row r="150" spans="1:2" ht="15" customHeight="1">
      <c r="A150" s="46">
        <v>214</v>
      </c>
      <c r="B150" s="47" t="s">
        <v>264</v>
      </c>
    </row>
    <row r="151" spans="1:2" ht="15" customHeight="1">
      <c r="A151" s="46">
        <v>215</v>
      </c>
      <c r="B151" s="47" t="s">
        <v>265</v>
      </c>
    </row>
    <row r="152" spans="1:2" ht="15" customHeight="1">
      <c r="A152" s="46">
        <v>216</v>
      </c>
      <c r="B152" s="47" t="s">
        <v>266</v>
      </c>
    </row>
    <row r="153" spans="1:2" ht="15" customHeight="1">
      <c r="A153" s="46">
        <v>217</v>
      </c>
      <c r="B153" s="47" t="s">
        <v>267</v>
      </c>
    </row>
    <row r="154" spans="1:2" ht="15" customHeight="1">
      <c r="A154" s="46">
        <v>218</v>
      </c>
      <c r="B154" s="47" t="s">
        <v>268</v>
      </c>
    </row>
    <row r="155" spans="1:2" ht="15" customHeight="1">
      <c r="A155" s="46">
        <v>220</v>
      </c>
      <c r="B155" s="47" t="s">
        <v>269</v>
      </c>
    </row>
    <row r="156" spans="1:2" ht="15" customHeight="1">
      <c r="A156" s="46">
        <v>221</v>
      </c>
      <c r="B156" s="47" t="s">
        <v>270</v>
      </c>
    </row>
    <row r="157" spans="1:2" ht="15" customHeight="1">
      <c r="A157" s="46">
        <v>223</v>
      </c>
      <c r="B157" s="47" t="s">
        <v>271</v>
      </c>
    </row>
    <row r="158" spans="1:2" ht="15" customHeight="1">
      <c r="A158" s="46">
        <v>227</v>
      </c>
      <c r="B158" s="47" t="s">
        <v>272</v>
      </c>
    </row>
    <row r="159" spans="1:2" ht="15" customHeight="1">
      <c r="A159" s="46">
        <v>228</v>
      </c>
      <c r="B159" s="47" t="s">
        <v>273</v>
      </c>
    </row>
    <row r="160" spans="1:2" ht="15" customHeight="1">
      <c r="A160" s="46">
        <v>229</v>
      </c>
      <c r="B160" s="47" t="s">
        <v>274</v>
      </c>
    </row>
    <row r="161" spans="1:2" ht="15" customHeight="1">
      <c r="A161" s="46">
        <v>233</v>
      </c>
      <c r="B161" s="47" t="s">
        <v>275</v>
      </c>
    </row>
    <row r="162" spans="1:2" ht="15" customHeight="1">
      <c r="A162" s="46">
        <v>234</v>
      </c>
      <c r="B162" s="47" t="s">
        <v>276</v>
      </c>
    </row>
    <row r="163" spans="1:2" ht="15" customHeight="1">
      <c r="A163" s="46">
        <v>235</v>
      </c>
      <c r="B163" s="47" t="s">
        <v>277</v>
      </c>
    </row>
    <row r="164" spans="1:2" ht="15" customHeight="1">
      <c r="A164" s="46">
        <v>236</v>
      </c>
      <c r="B164" s="47" t="s">
        <v>278</v>
      </c>
    </row>
    <row r="165" spans="1:2" ht="15" customHeight="1">
      <c r="A165" s="46">
        <v>237</v>
      </c>
      <c r="B165" s="47" t="s">
        <v>279</v>
      </c>
    </row>
    <row r="166" spans="1:2" ht="15" customHeight="1">
      <c r="A166" s="46">
        <v>240</v>
      </c>
      <c r="B166" s="47" t="s">
        <v>280</v>
      </c>
    </row>
    <row r="167" spans="1:2" ht="15" customHeight="1">
      <c r="A167" s="46">
        <v>241</v>
      </c>
      <c r="B167" s="47" t="s">
        <v>281</v>
      </c>
    </row>
    <row r="168" spans="1:2" ht="15" customHeight="1">
      <c r="A168" s="46">
        <v>243</v>
      </c>
      <c r="B168" s="47" t="s">
        <v>282</v>
      </c>
    </row>
    <row r="169" spans="1:2" ht="15" customHeight="1">
      <c r="A169" s="46">
        <v>247</v>
      </c>
      <c r="B169" s="47" t="s">
        <v>283</v>
      </c>
    </row>
    <row r="170" spans="1:2" ht="15" customHeight="1">
      <c r="A170" s="46">
        <v>248</v>
      </c>
      <c r="B170" s="47" t="s">
        <v>284</v>
      </c>
    </row>
    <row r="171" spans="1:2" ht="15" customHeight="1">
      <c r="A171" s="46">
        <v>249</v>
      </c>
      <c r="B171" s="47" t="s">
        <v>285</v>
      </c>
    </row>
    <row r="172" spans="1:2" ht="15" customHeight="1">
      <c r="A172" s="46">
        <v>250</v>
      </c>
      <c r="B172" s="47" t="s">
        <v>286</v>
      </c>
    </row>
    <row r="173" spans="1:2" ht="15" customHeight="1">
      <c r="A173" s="46">
        <v>251</v>
      </c>
      <c r="B173" s="47" t="s">
        <v>287</v>
      </c>
    </row>
    <row r="174" spans="1:2" ht="15" customHeight="1">
      <c r="A174" s="46">
        <v>253</v>
      </c>
      <c r="B174" s="47" t="s">
        <v>288</v>
      </c>
    </row>
    <row r="175" spans="1:2" ht="15" customHeight="1">
      <c r="A175" s="46">
        <v>254</v>
      </c>
      <c r="B175" s="47" t="s">
        <v>289</v>
      </c>
    </row>
    <row r="176" spans="1:2" ht="15" customHeight="1">
      <c r="A176" s="46">
        <v>255</v>
      </c>
      <c r="B176" s="47" t="s">
        <v>290</v>
      </c>
    </row>
    <row r="177" spans="1:2" ht="15" customHeight="1">
      <c r="A177" s="46">
        <v>257</v>
      </c>
      <c r="B177" s="47" t="s">
        <v>291</v>
      </c>
    </row>
    <row r="178" spans="1:2" ht="15" customHeight="1">
      <c r="A178" s="46">
        <v>258</v>
      </c>
      <c r="B178" s="47" t="s">
        <v>292</v>
      </c>
    </row>
    <row r="179" spans="1:2" ht="15" customHeight="1">
      <c r="A179" s="46">
        <v>259</v>
      </c>
      <c r="B179" s="47" t="s">
        <v>293</v>
      </c>
    </row>
    <row r="180" spans="1:2" ht="15" customHeight="1">
      <c r="A180" s="46">
        <v>261</v>
      </c>
      <c r="B180" s="47" t="s">
        <v>294</v>
      </c>
    </row>
    <row r="181" spans="1:2" ht="15" customHeight="1">
      <c r="A181" s="46">
        <v>268</v>
      </c>
      <c r="B181" s="47" t="s">
        <v>295</v>
      </c>
    </row>
    <row r="182" spans="1:2" ht="15" customHeight="1">
      <c r="A182" s="46">
        <v>269</v>
      </c>
      <c r="B182" s="47" t="s">
        <v>296</v>
      </c>
    </row>
    <row r="183" spans="1:2" ht="15" customHeight="1">
      <c r="A183" s="46">
        <v>272</v>
      </c>
      <c r="B183" s="47" t="s">
        <v>297</v>
      </c>
    </row>
    <row r="184" spans="1:2" ht="15" customHeight="1">
      <c r="A184" s="46">
        <v>273</v>
      </c>
      <c r="B184" s="47" t="s">
        <v>298</v>
      </c>
    </row>
    <row r="185" spans="1:2" ht="15" customHeight="1">
      <c r="A185" s="46">
        <v>274</v>
      </c>
      <c r="B185" s="47" t="s">
        <v>299</v>
      </c>
    </row>
    <row r="186" spans="1:2" ht="15" customHeight="1">
      <c r="A186" s="46">
        <v>275</v>
      </c>
      <c r="B186" s="47" t="s">
        <v>300</v>
      </c>
    </row>
    <row r="187" spans="1:2" ht="15" customHeight="1">
      <c r="A187" s="46">
        <v>277</v>
      </c>
      <c r="B187" s="47" t="s">
        <v>301</v>
      </c>
    </row>
    <row r="188" spans="1:2" ht="15" customHeight="1">
      <c r="A188" s="46">
        <v>279</v>
      </c>
      <c r="B188" s="47" t="s">
        <v>302</v>
      </c>
    </row>
    <row r="189" spans="1:2">
      <c r="A189" s="46">
        <v>282</v>
      </c>
      <c r="B189" s="47" t="s">
        <v>303</v>
      </c>
    </row>
    <row r="190" spans="1:2" ht="15" customHeight="1">
      <c r="A190" s="46">
        <v>287</v>
      </c>
      <c r="B190" s="47" t="s">
        <v>304</v>
      </c>
    </row>
    <row r="191" spans="1:2" ht="15" customHeight="1">
      <c r="A191" s="46">
        <v>288</v>
      </c>
      <c r="B191" s="47" t="s">
        <v>305</v>
      </c>
    </row>
    <row r="192" spans="1:2" ht="15" customHeight="1">
      <c r="A192" s="46">
        <v>289</v>
      </c>
      <c r="B192" s="47" t="s">
        <v>306</v>
      </c>
    </row>
    <row r="193" spans="1:2" ht="15" customHeight="1">
      <c r="A193" s="46">
        <v>290</v>
      </c>
      <c r="B193" s="47" t="s">
        <v>307</v>
      </c>
    </row>
    <row r="194" spans="1:2" ht="15" customHeight="1">
      <c r="A194" s="46">
        <v>291</v>
      </c>
      <c r="B194" s="47" t="s">
        <v>308</v>
      </c>
    </row>
    <row r="195" spans="1:2" ht="15" customHeight="1">
      <c r="A195" s="46">
        <v>292</v>
      </c>
      <c r="B195" s="47" t="s">
        <v>309</v>
      </c>
    </row>
    <row r="196" spans="1:2" ht="15" customHeight="1">
      <c r="A196" s="46">
        <v>293</v>
      </c>
      <c r="B196" s="47" t="s">
        <v>310</v>
      </c>
    </row>
    <row r="197" spans="1:2" ht="15" customHeight="1">
      <c r="A197" s="46">
        <v>294</v>
      </c>
      <c r="B197" s="47" t="s">
        <v>311</v>
      </c>
    </row>
    <row r="198" spans="1:2" ht="15" customHeight="1">
      <c r="A198" s="46">
        <v>295</v>
      </c>
      <c r="B198" s="47" t="s">
        <v>312</v>
      </c>
    </row>
    <row r="199" spans="1:2" ht="15" customHeight="1">
      <c r="A199" s="46">
        <v>296</v>
      </c>
      <c r="B199" s="47" t="s">
        <v>313</v>
      </c>
    </row>
    <row r="200" spans="1:2" ht="15" customHeight="1">
      <c r="A200" s="46">
        <v>297</v>
      </c>
      <c r="B200" s="47" t="s">
        <v>314</v>
      </c>
    </row>
    <row r="201" spans="1:2" ht="15" customHeight="1">
      <c r="A201" s="46">
        <v>298</v>
      </c>
      <c r="B201" s="47" t="s">
        <v>315</v>
      </c>
    </row>
    <row r="202" spans="1:2" ht="15" customHeight="1">
      <c r="A202" s="46">
        <v>299</v>
      </c>
      <c r="B202" s="47" t="s">
        <v>316</v>
      </c>
    </row>
    <row r="203" spans="1:2" ht="15" customHeight="1">
      <c r="A203" s="46">
        <v>300</v>
      </c>
      <c r="B203" s="47" t="s">
        <v>317</v>
      </c>
    </row>
    <row r="204" spans="1:2">
      <c r="A204" s="46">
        <v>301</v>
      </c>
      <c r="B204" s="47" t="s">
        <v>318</v>
      </c>
    </row>
    <row r="205" spans="1:2" ht="15" customHeight="1">
      <c r="A205" s="46">
        <v>303</v>
      </c>
      <c r="B205" s="47" t="s">
        <v>319</v>
      </c>
    </row>
    <row r="206" spans="1:2" ht="15" customHeight="1">
      <c r="A206" s="46">
        <v>305</v>
      </c>
      <c r="B206" s="47" t="s">
        <v>320</v>
      </c>
    </row>
    <row r="207" spans="1:2" ht="15" customHeight="1">
      <c r="A207" s="46">
        <v>306</v>
      </c>
      <c r="B207" s="47" t="s">
        <v>321</v>
      </c>
    </row>
    <row r="208" spans="1:2" ht="15" customHeight="1">
      <c r="A208" s="46">
        <v>307</v>
      </c>
      <c r="B208" s="47" t="s">
        <v>322</v>
      </c>
    </row>
    <row r="209" spans="1:2" ht="15" customHeight="1">
      <c r="A209" s="46">
        <v>308</v>
      </c>
      <c r="B209" s="47" t="s">
        <v>323</v>
      </c>
    </row>
    <row r="210" spans="1:2" ht="15" customHeight="1">
      <c r="A210" s="46">
        <v>309</v>
      </c>
      <c r="B210" s="47" t="s">
        <v>324</v>
      </c>
    </row>
    <row r="211" spans="1:2" ht="15" customHeight="1">
      <c r="A211" s="46">
        <v>310</v>
      </c>
      <c r="B211" s="47" t="s">
        <v>325</v>
      </c>
    </row>
    <row r="212" spans="1:2" ht="15" customHeight="1">
      <c r="A212" s="46">
        <v>311</v>
      </c>
      <c r="B212" s="47" t="s">
        <v>326</v>
      </c>
    </row>
    <row r="213" spans="1:2" ht="15" customHeight="1">
      <c r="A213" s="46">
        <v>312</v>
      </c>
      <c r="B213" s="47" t="s">
        <v>327</v>
      </c>
    </row>
    <row r="214" spans="1:2" ht="15" customHeight="1">
      <c r="A214" s="46">
        <v>314</v>
      </c>
      <c r="B214" s="47" t="s">
        <v>328</v>
      </c>
    </row>
    <row r="215" spans="1:2" ht="15" customHeight="1">
      <c r="A215" s="46">
        <v>316</v>
      </c>
      <c r="B215" s="47" t="s">
        <v>329</v>
      </c>
    </row>
    <row r="216" spans="1:2" ht="15" customHeight="1">
      <c r="A216" s="46">
        <v>319</v>
      </c>
      <c r="B216" s="47" t="s">
        <v>330</v>
      </c>
    </row>
    <row r="217" spans="1:2">
      <c r="A217" s="46">
        <v>320</v>
      </c>
      <c r="B217" s="47" t="s">
        <v>331</v>
      </c>
    </row>
    <row r="218" spans="1:2" ht="26.1">
      <c r="A218" s="46">
        <v>321</v>
      </c>
      <c r="B218" s="47" t="s">
        <v>332</v>
      </c>
    </row>
    <row r="219" spans="1:2" ht="15" customHeight="1">
      <c r="A219" s="46">
        <v>324</v>
      </c>
      <c r="B219" s="47" t="s">
        <v>333</v>
      </c>
    </row>
    <row r="220" spans="1:2" ht="15" customHeight="1">
      <c r="A220" s="46">
        <v>327</v>
      </c>
      <c r="B220" s="47" t="s">
        <v>334</v>
      </c>
    </row>
    <row r="221" spans="1:2" ht="26.1">
      <c r="A221" s="46">
        <v>328</v>
      </c>
      <c r="B221" s="47" t="s">
        <v>335</v>
      </c>
    </row>
    <row r="222" spans="1:2">
      <c r="A222" s="46">
        <v>329</v>
      </c>
      <c r="B222" s="47" t="s">
        <v>336</v>
      </c>
    </row>
    <row r="223" spans="1:2" ht="15" customHeight="1">
      <c r="A223" s="46">
        <v>334</v>
      </c>
      <c r="B223" s="47" t="s">
        <v>337</v>
      </c>
    </row>
    <row r="224" spans="1:2" ht="15" customHeight="1">
      <c r="A224" s="46">
        <v>336</v>
      </c>
      <c r="B224" s="47" t="s">
        <v>338</v>
      </c>
    </row>
    <row r="225" spans="1:2" ht="15" customHeight="1">
      <c r="A225" s="46">
        <v>337</v>
      </c>
      <c r="B225" s="47" t="s">
        <v>339</v>
      </c>
    </row>
    <row r="226" spans="1:2" ht="15" customHeight="1">
      <c r="A226" s="46">
        <v>338</v>
      </c>
      <c r="B226" s="47" t="s">
        <v>340</v>
      </c>
    </row>
    <row r="227" spans="1:2" ht="15" customHeight="1">
      <c r="A227" s="46">
        <v>339</v>
      </c>
      <c r="B227" s="47" t="s">
        <v>341</v>
      </c>
    </row>
    <row r="228" spans="1:2" ht="15" customHeight="1">
      <c r="A228" s="46">
        <v>340</v>
      </c>
      <c r="B228" s="47" t="s">
        <v>342</v>
      </c>
    </row>
    <row r="229" spans="1:2" ht="15" customHeight="1">
      <c r="A229" s="46">
        <v>346</v>
      </c>
      <c r="B229" s="47" t="s">
        <v>343</v>
      </c>
    </row>
    <row r="230" spans="1:2" ht="15" customHeight="1">
      <c r="A230" s="46">
        <v>347</v>
      </c>
      <c r="B230" s="47" t="s">
        <v>344</v>
      </c>
    </row>
    <row r="231" spans="1:2" ht="15" customHeight="1">
      <c r="A231" s="46">
        <v>348</v>
      </c>
      <c r="B231" s="47" t="s">
        <v>345</v>
      </c>
    </row>
    <row r="232" spans="1:2" ht="15" customHeight="1">
      <c r="A232" s="46">
        <v>349</v>
      </c>
      <c r="B232" s="47" t="s">
        <v>346</v>
      </c>
    </row>
    <row r="233" spans="1:2" ht="15" customHeight="1">
      <c r="A233" s="46">
        <v>350</v>
      </c>
      <c r="B233" s="47" t="s">
        <v>347</v>
      </c>
    </row>
    <row r="234" spans="1:2" ht="15" customHeight="1">
      <c r="A234" s="46">
        <v>351</v>
      </c>
      <c r="B234" s="47" t="s">
        <v>348</v>
      </c>
    </row>
    <row r="235" spans="1:2" ht="15" customHeight="1">
      <c r="A235" s="46">
        <v>352</v>
      </c>
      <c r="B235" s="47" t="s">
        <v>349</v>
      </c>
    </row>
    <row r="236" spans="1:2" ht="15" customHeight="1">
      <c r="A236" s="46">
        <v>353</v>
      </c>
      <c r="B236" s="47" t="s">
        <v>350</v>
      </c>
    </row>
    <row r="237" spans="1:2" ht="15" customHeight="1">
      <c r="A237" s="46">
        <v>354</v>
      </c>
      <c r="B237" s="47" t="s">
        <v>351</v>
      </c>
    </row>
    <row r="238" spans="1:2" ht="15" customHeight="1">
      <c r="A238" s="46">
        <v>359</v>
      </c>
      <c r="B238" s="47" t="s">
        <v>352</v>
      </c>
    </row>
    <row r="239" spans="1:2" ht="15" customHeight="1">
      <c r="A239" s="46">
        <v>360</v>
      </c>
      <c r="B239" s="47" t="s">
        <v>353</v>
      </c>
    </row>
    <row r="240" spans="1:2" ht="15" customHeight="1">
      <c r="A240" s="46">
        <v>361</v>
      </c>
      <c r="B240" s="47" t="s">
        <v>354</v>
      </c>
    </row>
    <row r="241" spans="1:2" ht="15" customHeight="1">
      <c r="A241" s="46">
        <v>362</v>
      </c>
      <c r="B241" s="47" t="s">
        <v>355</v>
      </c>
    </row>
    <row r="242" spans="1:2" ht="15" customHeight="1">
      <c r="A242" s="46">
        <v>363</v>
      </c>
      <c r="B242" s="47" t="s">
        <v>356</v>
      </c>
    </row>
    <row r="243" spans="1:2" ht="15" customHeight="1">
      <c r="A243" s="46">
        <v>365</v>
      </c>
      <c r="B243" s="47" t="s">
        <v>357</v>
      </c>
    </row>
    <row r="244" spans="1:2" ht="15" customHeight="1">
      <c r="A244" s="46">
        <v>366</v>
      </c>
      <c r="B244" s="47" t="s">
        <v>358</v>
      </c>
    </row>
    <row r="245" spans="1:2" ht="15" customHeight="1">
      <c r="A245" s="46">
        <v>370</v>
      </c>
      <c r="B245" s="47" t="s">
        <v>359</v>
      </c>
    </row>
    <row r="246" spans="1:2" ht="15" customHeight="1">
      <c r="A246" s="46">
        <v>371</v>
      </c>
      <c r="B246" s="47" t="s">
        <v>360</v>
      </c>
    </row>
    <row r="247" spans="1:2" ht="15" customHeight="1">
      <c r="A247" s="46">
        <v>372</v>
      </c>
      <c r="B247" s="47" t="s">
        <v>361</v>
      </c>
    </row>
    <row r="248" spans="1:2" ht="15" customHeight="1">
      <c r="A248" s="46">
        <v>373</v>
      </c>
      <c r="B248" s="47" t="s">
        <v>362</v>
      </c>
    </row>
    <row r="249" spans="1:2" ht="15" customHeight="1">
      <c r="A249" s="46">
        <v>374</v>
      </c>
      <c r="B249" s="47" t="s">
        <v>363</v>
      </c>
    </row>
    <row r="250" spans="1:2" ht="15" customHeight="1">
      <c r="A250" s="46">
        <v>375</v>
      </c>
      <c r="B250" s="47" t="s">
        <v>364</v>
      </c>
    </row>
    <row r="251" spans="1:2" ht="15" customHeight="1">
      <c r="A251" s="46">
        <v>376</v>
      </c>
      <c r="B251" s="47" t="s">
        <v>365</v>
      </c>
    </row>
    <row r="252" spans="1:2" ht="15" customHeight="1">
      <c r="A252" s="46">
        <v>377</v>
      </c>
      <c r="B252" s="47" t="s">
        <v>366</v>
      </c>
    </row>
    <row r="253" spans="1:2" ht="15" customHeight="1">
      <c r="A253" s="46">
        <v>378</v>
      </c>
      <c r="B253" s="47" t="s">
        <v>367</v>
      </c>
    </row>
    <row r="254" spans="1:2" ht="15" customHeight="1">
      <c r="A254" s="46">
        <v>381</v>
      </c>
      <c r="B254" s="47" t="s">
        <v>368</v>
      </c>
    </row>
    <row r="255" spans="1:2" ht="15" customHeight="1">
      <c r="A255" s="46">
        <v>382</v>
      </c>
      <c r="B255" s="47" t="s">
        <v>369</v>
      </c>
    </row>
    <row r="256" spans="1:2" ht="15" customHeight="1">
      <c r="A256" s="46">
        <v>383</v>
      </c>
      <c r="B256" s="47" t="s">
        <v>370</v>
      </c>
    </row>
    <row r="257" spans="1:2" ht="15" customHeight="1">
      <c r="A257" s="46">
        <v>384</v>
      </c>
      <c r="B257" s="47" t="s">
        <v>371</v>
      </c>
    </row>
    <row r="258" spans="1:2" ht="15" customHeight="1">
      <c r="A258" s="46">
        <v>390</v>
      </c>
      <c r="B258" s="47" t="s">
        <v>372</v>
      </c>
    </row>
    <row r="259" spans="1:2" ht="15" customHeight="1">
      <c r="A259" s="46">
        <v>391</v>
      </c>
      <c r="B259" s="47" t="s">
        <v>373</v>
      </c>
    </row>
    <row r="260" spans="1:2" ht="15" customHeight="1">
      <c r="A260" s="46">
        <v>391</v>
      </c>
      <c r="B260" s="47" t="s">
        <v>373</v>
      </c>
    </row>
    <row r="261" spans="1:2" ht="15" customHeight="1">
      <c r="A261" s="46">
        <v>392</v>
      </c>
      <c r="B261" s="47" t="s">
        <v>374</v>
      </c>
    </row>
    <row r="262" spans="1:2" ht="15" customHeight="1">
      <c r="A262" s="46">
        <v>393</v>
      </c>
      <c r="B262" s="47" t="s">
        <v>375</v>
      </c>
    </row>
    <row r="263" spans="1:2" ht="15" customHeight="1">
      <c r="A263" s="46">
        <v>394</v>
      </c>
      <c r="B263" s="47" t="s">
        <v>376</v>
      </c>
    </row>
    <row r="264" spans="1:2" ht="15" customHeight="1">
      <c r="A264" s="46">
        <v>395</v>
      </c>
      <c r="B264" s="47" t="s">
        <v>377</v>
      </c>
    </row>
    <row r="265" spans="1:2" ht="15" customHeight="1">
      <c r="A265" s="46">
        <v>398</v>
      </c>
      <c r="B265" s="47" t="s">
        <v>378</v>
      </c>
    </row>
    <row r="266" spans="1:2" ht="15" customHeight="1">
      <c r="A266" s="46">
        <v>399</v>
      </c>
      <c r="B266" s="47" t="s">
        <v>379</v>
      </c>
    </row>
    <row r="267" spans="1:2" ht="15" customHeight="1">
      <c r="A267" s="46">
        <v>400</v>
      </c>
      <c r="B267" s="47" t="s">
        <v>380</v>
      </c>
    </row>
    <row r="268" spans="1:2" ht="15" customHeight="1">
      <c r="A268" s="46">
        <v>401</v>
      </c>
      <c r="B268" s="47" t="s">
        <v>381</v>
      </c>
    </row>
    <row r="269" spans="1:2" ht="15" customHeight="1">
      <c r="A269" s="46">
        <v>401</v>
      </c>
      <c r="B269" s="47" t="s">
        <v>381</v>
      </c>
    </row>
    <row r="270" spans="1:2" ht="15" customHeight="1">
      <c r="A270" s="46">
        <v>402</v>
      </c>
      <c r="B270" s="47" t="s">
        <v>382</v>
      </c>
    </row>
    <row r="271" spans="1:2" ht="15" customHeight="1">
      <c r="A271" s="46">
        <v>404</v>
      </c>
      <c r="B271" s="47" t="s">
        <v>383</v>
      </c>
    </row>
    <row r="272" spans="1:2" ht="15" customHeight="1">
      <c r="A272" s="46">
        <v>405</v>
      </c>
      <c r="B272" s="47" t="s">
        <v>384</v>
      </c>
    </row>
    <row r="273" spans="1:2" ht="15" customHeight="1">
      <c r="A273" s="46">
        <v>409</v>
      </c>
      <c r="B273" s="47" t="s">
        <v>385</v>
      </c>
    </row>
    <row r="274" spans="1:2" ht="15" customHeight="1">
      <c r="A274" s="46">
        <v>428</v>
      </c>
      <c r="B274" s="47" t="s">
        <v>386</v>
      </c>
    </row>
    <row r="275" spans="1:2" ht="15" customHeight="1">
      <c r="A275" s="46">
        <v>452</v>
      </c>
      <c r="B275" s="47" t="s">
        <v>387</v>
      </c>
    </row>
    <row r="276" spans="1:2" ht="15" customHeight="1">
      <c r="A276" s="46">
        <v>463</v>
      </c>
      <c r="B276" s="47" t="s">
        <v>388</v>
      </c>
    </row>
    <row r="277" spans="1:2" ht="15" customHeight="1">
      <c r="A277" s="46">
        <v>465</v>
      </c>
      <c r="B277" s="47" t="s">
        <v>389</v>
      </c>
    </row>
    <row r="278" spans="1:2" ht="15" customHeight="1">
      <c r="A278" s="46">
        <v>476</v>
      </c>
      <c r="B278" s="47" t="s">
        <v>390</v>
      </c>
    </row>
    <row r="279" spans="1:2" ht="15" customHeight="1">
      <c r="A279" s="46">
        <v>478</v>
      </c>
      <c r="B279" s="47" t="s">
        <v>391</v>
      </c>
    </row>
    <row r="280" spans="1:2" ht="15" customHeight="1">
      <c r="A280" s="46">
        <v>485</v>
      </c>
      <c r="B280" s="47" t="s">
        <v>392</v>
      </c>
    </row>
    <row r="281" spans="1:2" ht="15" customHeight="1">
      <c r="A281" s="46">
        <v>488</v>
      </c>
      <c r="B281" s="47" t="s">
        <v>393</v>
      </c>
    </row>
    <row r="282" spans="1:2" ht="15" customHeight="1">
      <c r="A282" s="46">
        <v>494</v>
      </c>
      <c r="B282" s="47" t="s">
        <v>394</v>
      </c>
    </row>
    <row r="283" spans="1:2" ht="15" customHeight="1">
      <c r="A283" s="46">
        <v>495</v>
      </c>
      <c r="B283" s="47" t="s">
        <v>395</v>
      </c>
    </row>
    <row r="284" spans="1:2" ht="15" customHeight="1">
      <c r="A284" s="46">
        <v>496</v>
      </c>
      <c r="B284" s="47" t="s">
        <v>396</v>
      </c>
    </row>
    <row r="285" spans="1:2" ht="15" customHeight="1">
      <c r="A285" s="46">
        <v>497</v>
      </c>
      <c r="B285" s="47" t="s">
        <v>397</v>
      </c>
    </row>
    <row r="286" spans="1:2" ht="15" customHeight="1">
      <c r="A286" s="46">
        <v>498</v>
      </c>
      <c r="B286" s="47" t="s">
        <v>398</v>
      </c>
    </row>
    <row r="287" spans="1:2" ht="15" customHeight="1">
      <c r="A287" s="46">
        <v>514</v>
      </c>
      <c r="B287" s="47" t="s">
        <v>399</v>
      </c>
    </row>
    <row r="288" spans="1:2" ht="15" customHeight="1">
      <c r="A288" s="46">
        <v>518</v>
      </c>
      <c r="B288" s="47" t="s">
        <v>400</v>
      </c>
    </row>
    <row r="289" spans="1:2" ht="15" customHeight="1">
      <c r="A289" s="46">
        <v>522</v>
      </c>
      <c r="B289" s="47" t="s">
        <v>401</v>
      </c>
    </row>
    <row r="290" spans="1:2" ht="15" customHeight="1">
      <c r="A290" s="46">
        <v>525</v>
      </c>
      <c r="B290" s="47" t="s">
        <v>402</v>
      </c>
    </row>
    <row r="291" spans="1:2" ht="15" customHeight="1">
      <c r="A291" s="46">
        <v>527</v>
      </c>
      <c r="B291" s="47" t="s">
        <v>403</v>
      </c>
    </row>
    <row r="292" spans="1:2" ht="15" customHeight="1">
      <c r="A292" s="46">
        <v>530</v>
      </c>
      <c r="B292" s="47" t="s">
        <v>404</v>
      </c>
    </row>
    <row r="293" spans="1:2" ht="15" customHeight="1">
      <c r="A293" s="46">
        <v>533</v>
      </c>
      <c r="B293" s="47" t="s">
        <v>405</v>
      </c>
    </row>
    <row r="294" spans="1:2" ht="15" customHeight="1">
      <c r="A294" s="46">
        <v>545</v>
      </c>
      <c r="B294" s="47" t="s">
        <v>406</v>
      </c>
    </row>
    <row r="295" spans="1:2" ht="15" customHeight="1">
      <c r="A295" s="46">
        <v>548</v>
      </c>
      <c r="B295" s="47" t="s">
        <v>407</v>
      </c>
    </row>
    <row r="296" spans="1:2" ht="15" customHeight="1">
      <c r="A296" s="46">
        <v>549</v>
      </c>
      <c r="B296" s="47" t="s">
        <v>408</v>
      </c>
    </row>
    <row r="297" spans="1:2" ht="15" customHeight="1">
      <c r="A297" s="46">
        <v>550</v>
      </c>
      <c r="B297" s="47" t="s">
        <v>409</v>
      </c>
    </row>
    <row r="298" spans="1:2" ht="15" customHeight="1">
      <c r="A298" s="46">
        <v>551</v>
      </c>
      <c r="B298" s="47" t="s">
        <v>410</v>
      </c>
    </row>
    <row r="299" spans="1:2" ht="15" customHeight="1">
      <c r="A299" s="46">
        <v>552</v>
      </c>
      <c r="B299" s="47" t="s">
        <v>411</v>
      </c>
    </row>
    <row r="300" spans="1:2" ht="15" customHeight="1">
      <c r="A300" s="46">
        <v>553</v>
      </c>
      <c r="B300" s="47" t="s">
        <v>412</v>
      </c>
    </row>
    <row r="301" spans="1:2" ht="15" customHeight="1">
      <c r="A301" s="46">
        <v>555</v>
      </c>
      <c r="B301" s="47" t="s">
        <v>413</v>
      </c>
    </row>
    <row r="302" spans="1:2" ht="15" customHeight="1">
      <c r="A302" s="46">
        <v>558</v>
      </c>
      <c r="B302" s="47" t="s">
        <v>414</v>
      </c>
    </row>
    <row r="303" spans="1:2" ht="15" customHeight="1">
      <c r="A303" s="46">
        <v>559</v>
      </c>
      <c r="B303" s="47" t="s">
        <v>415</v>
      </c>
    </row>
    <row r="304" spans="1:2" ht="15" customHeight="1">
      <c r="A304" s="46">
        <v>563</v>
      </c>
      <c r="B304" s="47" t="s">
        <v>416</v>
      </c>
    </row>
    <row r="305" spans="1:2">
      <c r="A305" s="46">
        <v>564</v>
      </c>
      <c r="B305" s="47" t="s">
        <v>417</v>
      </c>
    </row>
    <row r="306" spans="1:2" ht="15" customHeight="1">
      <c r="A306" s="46">
        <v>565</v>
      </c>
      <c r="B306" s="47" t="s">
        <v>418</v>
      </c>
    </row>
    <row r="307" spans="1:2" ht="15" customHeight="1">
      <c r="A307" s="46">
        <v>566</v>
      </c>
      <c r="B307" s="47" t="s">
        <v>419</v>
      </c>
    </row>
    <row r="308" spans="1:2" ht="15" customHeight="1">
      <c r="A308" s="46">
        <v>567</v>
      </c>
      <c r="B308" s="47" t="s">
        <v>420</v>
      </c>
    </row>
    <row r="309" spans="1:2" ht="15" customHeight="1">
      <c r="A309" s="46">
        <v>570</v>
      </c>
      <c r="B309" s="47" t="s">
        <v>421</v>
      </c>
    </row>
    <row r="310" spans="1:2" ht="15" customHeight="1">
      <c r="A310" s="46">
        <v>572</v>
      </c>
      <c r="B310" s="47" t="s">
        <v>422</v>
      </c>
    </row>
    <row r="311" spans="1:2" ht="15" customHeight="1">
      <c r="A311" s="46">
        <v>577</v>
      </c>
      <c r="B311" s="47" t="s">
        <v>423</v>
      </c>
    </row>
    <row r="312" spans="1:2" ht="15" customHeight="1">
      <c r="A312" s="46">
        <v>579</v>
      </c>
      <c r="B312" s="47" t="s">
        <v>424</v>
      </c>
    </row>
    <row r="313" spans="1:2" ht="15" customHeight="1">
      <c r="A313" s="46">
        <v>584</v>
      </c>
      <c r="B313" s="47" t="s">
        <v>425</v>
      </c>
    </row>
    <row r="314" spans="1:2" ht="15" customHeight="1">
      <c r="A314" s="46">
        <v>585</v>
      </c>
      <c r="B314" s="47" t="s">
        <v>426</v>
      </c>
    </row>
    <row r="315" spans="1:2" ht="15" customHeight="1">
      <c r="A315" s="46">
        <v>586</v>
      </c>
      <c r="B315" s="47" t="s">
        <v>427</v>
      </c>
    </row>
    <row r="316" spans="1:2" ht="15" customHeight="1">
      <c r="A316" s="46">
        <v>588</v>
      </c>
      <c r="B316" s="47" t="s">
        <v>428</v>
      </c>
    </row>
    <row r="317" spans="1:2" ht="15" customHeight="1">
      <c r="A317" s="46">
        <v>589</v>
      </c>
      <c r="B317" s="47" t="s">
        <v>429</v>
      </c>
    </row>
    <row r="318" spans="1:2" ht="15" customHeight="1">
      <c r="A318" s="46">
        <v>593</v>
      </c>
      <c r="B318" s="47" t="s">
        <v>430</v>
      </c>
    </row>
    <row r="319" spans="1:2" ht="15" customHeight="1">
      <c r="A319" s="46">
        <v>594</v>
      </c>
      <c r="B319" s="47" t="s">
        <v>431</v>
      </c>
    </row>
    <row r="320" spans="1:2" ht="15" customHeight="1">
      <c r="A320" s="46">
        <v>595</v>
      </c>
      <c r="B320" s="47" t="s">
        <v>432</v>
      </c>
    </row>
    <row r="321" spans="1:2" ht="15" customHeight="1">
      <c r="A321" s="46">
        <v>600</v>
      </c>
      <c r="B321" s="47" t="s">
        <v>433</v>
      </c>
    </row>
    <row r="322" spans="1:2" ht="15" customHeight="1">
      <c r="A322" s="46">
        <v>601</v>
      </c>
      <c r="B322" s="47" t="s">
        <v>434</v>
      </c>
    </row>
    <row r="323" spans="1:2" ht="15" customHeight="1">
      <c r="A323" s="46">
        <v>607</v>
      </c>
      <c r="B323" s="47" t="s">
        <v>435</v>
      </c>
    </row>
    <row r="324" spans="1:2" ht="15" customHeight="1">
      <c r="A324" s="46">
        <v>612</v>
      </c>
      <c r="B324" s="47" t="s">
        <v>436</v>
      </c>
    </row>
    <row r="325" spans="1:2" ht="15" customHeight="1">
      <c r="A325" s="46">
        <v>614</v>
      </c>
      <c r="B325" s="47" t="s">
        <v>437</v>
      </c>
    </row>
    <row r="326" spans="1:2" ht="15" customHeight="1">
      <c r="A326" s="46">
        <v>615</v>
      </c>
      <c r="B326" s="47" t="s">
        <v>438</v>
      </c>
    </row>
    <row r="327" spans="1:2" ht="15" customHeight="1">
      <c r="A327" s="46">
        <v>616</v>
      </c>
      <c r="B327" s="47" t="s">
        <v>439</v>
      </c>
    </row>
    <row r="328" spans="1:2" ht="15" customHeight="1">
      <c r="A328" s="46">
        <v>624</v>
      </c>
      <c r="B328" s="47" t="s">
        <v>440</v>
      </c>
    </row>
    <row r="329" spans="1:2" ht="15" customHeight="1">
      <c r="A329" s="46">
        <v>625</v>
      </c>
      <c r="B329" s="47" t="s">
        <v>441</v>
      </c>
    </row>
    <row r="330" spans="1:2" ht="15" customHeight="1">
      <c r="A330" s="46">
        <v>628</v>
      </c>
      <c r="B330" s="47" t="s">
        <v>442</v>
      </c>
    </row>
    <row r="331" spans="1:2" ht="15" customHeight="1">
      <c r="A331" s="46">
        <v>630</v>
      </c>
      <c r="B331" s="47" t="s">
        <v>443</v>
      </c>
    </row>
    <row r="332" spans="1:2" ht="15" customHeight="1">
      <c r="A332" s="46">
        <v>631</v>
      </c>
      <c r="B332" s="47" t="s">
        <v>444</v>
      </c>
    </row>
    <row r="333" spans="1:2" ht="15" customHeight="1">
      <c r="A333" s="46">
        <v>632</v>
      </c>
      <c r="B333" s="47" t="s">
        <v>445</v>
      </c>
    </row>
    <row r="334" spans="1:2" ht="15" customHeight="1">
      <c r="A334" s="46">
        <v>639</v>
      </c>
      <c r="B334" s="47" t="s">
        <v>446</v>
      </c>
    </row>
    <row r="335" spans="1:2" ht="15" customHeight="1">
      <c r="A335" s="46">
        <v>641</v>
      </c>
      <c r="B335" s="47" t="s">
        <v>447</v>
      </c>
    </row>
    <row r="336" spans="1:2" ht="15" customHeight="1">
      <c r="A336" s="46">
        <v>647</v>
      </c>
      <c r="B336" s="47" t="s">
        <v>448</v>
      </c>
    </row>
    <row r="337" spans="1:2" ht="15" customHeight="1">
      <c r="A337" s="46">
        <v>648</v>
      </c>
      <c r="B337" s="47" t="s">
        <v>449</v>
      </c>
    </row>
    <row r="338" spans="1:2" ht="15" customHeight="1">
      <c r="A338" s="46">
        <v>651</v>
      </c>
      <c r="B338" s="47" t="s">
        <v>450</v>
      </c>
    </row>
    <row r="339" spans="1:2" ht="15" customHeight="1">
      <c r="A339" s="46">
        <v>654</v>
      </c>
      <c r="B339" s="47" t="s">
        <v>451</v>
      </c>
    </row>
    <row r="340" spans="1:2" ht="15" customHeight="1">
      <c r="A340" s="46">
        <v>655</v>
      </c>
      <c r="B340" s="47" t="s">
        <v>452</v>
      </c>
    </row>
    <row r="341" spans="1:2" ht="15" customHeight="1">
      <c r="A341" s="46">
        <v>658</v>
      </c>
      <c r="B341" s="47" t="s">
        <v>453</v>
      </c>
    </row>
    <row r="342" spans="1:2" ht="15" customHeight="1">
      <c r="A342" s="46">
        <v>660</v>
      </c>
      <c r="B342" s="47" t="s">
        <v>454</v>
      </c>
    </row>
    <row r="343" spans="1:2" ht="15" customHeight="1">
      <c r="A343" s="46">
        <v>661</v>
      </c>
      <c r="B343" s="47" t="s">
        <v>455</v>
      </c>
    </row>
    <row r="344" spans="1:2" ht="15" customHeight="1">
      <c r="A344" s="46">
        <v>670</v>
      </c>
      <c r="B344" s="47" t="s">
        <v>456</v>
      </c>
    </row>
    <row r="345" spans="1:2" ht="15" customHeight="1">
      <c r="A345" s="46">
        <v>674</v>
      </c>
      <c r="B345" s="47" t="s">
        <v>457</v>
      </c>
    </row>
    <row r="346" spans="1:2" ht="15" customHeight="1">
      <c r="A346" s="46">
        <v>683</v>
      </c>
      <c r="B346" s="47" t="s">
        <v>458</v>
      </c>
    </row>
    <row r="347" spans="1:2" ht="15" customHeight="1">
      <c r="A347" s="46">
        <v>684</v>
      </c>
      <c r="B347" s="47" t="s">
        <v>459</v>
      </c>
    </row>
    <row r="348" spans="1:2" ht="15" customHeight="1">
      <c r="A348" s="46">
        <v>685</v>
      </c>
      <c r="B348" s="47" t="s">
        <v>460</v>
      </c>
    </row>
    <row r="349" spans="1:2" ht="15" customHeight="1">
      <c r="A349" s="46">
        <v>686</v>
      </c>
      <c r="B349" s="47" t="s">
        <v>461</v>
      </c>
    </row>
    <row r="350" spans="1:2" ht="15" customHeight="1">
      <c r="A350" s="46">
        <v>688</v>
      </c>
      <c r="B350" s="47" t="s">
        <v>462</v>
      </c>
    </row>
    <row r="351" spans="1:2" ht="15" customHeight="1">
      <c r="A351" s="46">
        <v>696</v>
      </c>
      <c r="B351" s="47" t="s">
        <v>463</v>
      </c>
    </row>
    <row r="352" spans="1:2" ht="15" customHeight="1">
      <c r="A352" s="46">
        <v>704</v>
      </c>
      <c r="B352" s="47" t="s">
        <v>464</v>
      </c>
    </row>
    <row r="353" spans="1:2" ht="15" customHeight="1">
      <c r="A353" s="46">
        <v>705</v>
      </c>
      <c r="B353" s="47" t="s">
        <v>465</v>
      </c>
    </row>
    <row r="354" spans="1:2" ht="15" customHeight="1">
      <c r="A354" s="46">
        <v>706</v>
      </c>
      <c r="B354" s="47" t="s">
        <v>466</v>
      </c>
    </row>
    <row r="355" spans="1:2" ht="15" customHeight="1">
      <c r="A355" s="46">
        <v>708</v>
      </c>
      <c r="B355" s="47" t="s">
        <v>467</v>
      </c>
    </row>
    <row r="356" spans="1:2" ht="15" customHeight="1">
      <c r="A356" s="46">
        <v>709</v>
      </c>
      <c r="B356" s="47" t="s">
        <v>468</v>
      </c>
    </row>
    <row r="357" spans="1:2" ht="15" customHeight="1">
      <c r="A357" s="46">
        <v>712</v>
      </c>
      <c r="B357" s="47" t="s">
        <v>469</v>
      </c>
    </row>
    <row r="358" spans="1:2" ht="15" customHeight="1">
      <c r="A358" s="46">
        <v>717</v>
      </c>
      <c r="B358" s="47" t="s">
        <v>470</v>
      </c>
    </row>
    <row r="359" spans="1:2" ht="15" customHeight="1">
      <c r="A359" s="46">
        <v>719</v>
      </c>
      <c r="B359" s="47" t="s">
        <v>471</v>
      </c>
    </row>
    <row r="360" spans="1:2" ht="15" customHeight="1">
      <c r="A360" s="46">
        <v>724</v>
      </c>
      <c r="B360" s="47" t="s">
        <v>472</v>
      </c>
    </row>
    <row r="361" spans="1:2" ht="15" customHeight="1">
      <c r="A361" s="46">
        <v>725</v>
      </c>
      <c r="B361" s="47" t="s">
        <v>473</v>
      </c>
    </row>
    <row r="362" spans="1:2" ht="15" customHeight="1">
      <c r="A362" s="46">
        <v>729</v>
      </c>
      <c r="B362" s="47" t="s">
        <v>474</v>
      </c>
    </row>
    <row r="363" spans="1:2" ht="15" customHeight="1">
      <c r="A363" s="46">
        <v>730</v>
      </c>
      <c r="B363" s="47" t="s">
        <v>475</v>
      </c>
    </row>
    <row r="364" spans="1:2" ht="15" customHeight="1">
      <c r="A364" s="46">
        <v>737</v>
      </c>
      <c r="B364" s="47" t="s">
        <v>476</v>
      </c>
    </row>
    <row r="365" spans="1:2" ht="15" customHeight="1">
      <c r="A365" s="46">
        <v>739</v>
      </c>
      <c r="B365" s="47" t="s">
        <v>477</v>
      </c>
    </row>
    <row r="366" spans="1:2" ht="15" customHeight="1">
      <c r="A366" s="46">
        <v>742</v>
      </c>
      <c r="B366" s="47" t="s">
        <v>478</v>
      </c>
    </row>
    <row r="367" spans="1:2" ht="15" customHeight="1">
      <c r="A367" s="46">
        <v>746</v>
      </c>
      <c r="B367" s="47" t="s">
        <v>479</v>
      </c>
    </row>
    <row r="368" spans="1:2" ht="15" customHeight="1">
      <c r="A368" s="46">
        <v>747</v>
      </c>
      <c r="B368" s="47" t="s">
        <v>480</v>
      </c>
    </row>
    <row r="369" spans="1:2" ht="15" customHeight="1">
      <c r="A369" s="46">
        <v>748</v>
      </c>
      <c r="B369" s="47" t="s">
        <v>481</v>
      </c>
    </row>
    <row r="370" spans="1:2" ht="15" customHeight="1">
      <c r="A370" s="46">
        <v>764</v>
      </c>
      <c r="B370" s="47" t="s">
        <v>482</v>
      </c>
    </row>
    <row r="371" spans="1:2" ht="15" customHeight="1">
      <c r="A371" s="46">
        <v>767</v>
      </c>
      <c r="B371" s="47" t="s">
        <v>483</v>
      </c>
    </row>
    <row r="372" spans="1:2" ht="15" customHeight="1">
      <c r="A372" s="46">
        <v>767</v>
      </c>
      <c r="B372" s="47" t="s">
        <v>483</v>
      </c>
    </row>
    <row r="373" spans="1:2" ht="15" customHeight="1">
      <c r="A373" s="46">
        <v>774</v>
      </c>
      <c r="B373" s="47" t="s">
        <v>484</v>
      </c>
    </row>
    <row r="374" spans="1:2">
      <c r="A374" s="46">
        <v>780</v>
      </c>
      <c r="B374" s="47" t="s">
        <v>485</v>
      </c>
    </row>
    <row r="375" spans="1:2" ht="15" customHeight="1">
      <c r="A375" s="46">
        <v>840</v>
      </c>
      <c r="B375" s="47" t="s">
        <v>486</v>
      </c>
    </row>
    <row r="376" spans="1:2" ht="15" customHeight="1">
      <c r="A376" s="46">
        <v>854</v>
      </c>
      <c r="B376" s="47" t="s">
        <v>487</v>
      </c>
    </row>
    <row r="377" spans="1:2" ht="15" customHeight="1">
      <c r="A377" s="46">
        <v>871</v>
      </c>
      <c r="B377" s="47" t="s">
        <v>488</v>
      </c>
    </row>
    <row r="378" spans="1:2" ht="15" customHeight="1">
      <c r="A378" s="46">
        <v>872</v>
      </c>
      <c r="B378" s="47" t="s">
        <v>489</v>
      </c>
    </row>
    <row r="379" spans="1:2" ht="15" customHeight="1">
      <c r="A379" s="46">
        <v>873</v>
      </c>
      <c r="B379" s="47" t="s">
        <v>490</v>
      </c>
    </row>
    <row r="380" spans="1:2" ht="15" customHeight="1">
      <c r="A380" s="46">
        <v>874</v>
      </c>
      <c r="B380" s="47" t="s">
        <v>491</v>
      </c>
    </row>
    <row r="381" spans="1:2" ht="15" customHeight="1">
      <c r="A381" s="46">
        <v>876</v>
      </c>
      <c r="B381" s="47" t="s">
        <v>492</v>
      </c>
    </row>
    <row r="382" spans="1:2" ht="15" customHeight="1">
      <c r="A382" s="46">
        <v>877</v>
      </c>
      <c r="B382" s="47" t="s">
        <v>493</v>
      </c>
    </row>
    <row r="383" spans="1:2" ht="15" customHeight="1">
      <c r="A383" s="46">
        <v>877</v>
      </c>
      <c r="B383" s="47" t="s">
        <v>493</v>
      </c>
    </row>
    <row r="384" spans="1:2" ht="15" customHeight="1">
      <c r="A384" s="46">
        <v>878</v>
      </c>
      <c r="B384" s="47" t="s">
        <v>494</v>
      </c>
    </row>
    <row r="385" spans="1:2" ht="15" customHeight="1">
      <c r="A385" s="46">
        <v>879</v>
      </c>
      <c r="B385" s="47" t="s">
        <v>495</v>
      </c>
    </row>
    <row r="386" spans="1:2" ht="15" customHeight="1">
      <c r="A386" s="46">
        <v>903</v>
      </c>
      <c r="B386" s="47" t="s">
        <v>496</v>
      </c>
    </row>
    <row r="387" spans="1:2" ht="15" customHeight="1">
      <c r="A387" s="46">
        <v>932</v>
      </c>
      <c r="B387" s="47" t="s">
        <v>497</v>
      </c>
    </row>
    <row r="388" spans="1:2" ht="15" customHeight="1">
      <c r="A388" s="46">
        <v>932</v>
      </c>
      <c r="B388" s="47" t="s">
        <v>497</v>
      </c>
    </row>
    <row r="389" spans="1:2" ht="15" customHeight="1">
      <c r="A389" s="46">
        <v>960</v>
      </c>
      <c r="B389" s="47" t="s">
        <v>498</v>
      </c>
    </row>
    <row r="390" spans="1:2" ht="15" customHeight="1">
      <c r="A390" s="46">
        <v>961</v>
      </c>
      <c r="B390" s="47" t="s">
        <v>499</v>
      </c>
    </row>
    <row r="391" spans="1:2" ht="15" customHeight="1">
      <c r="A391" s="46">
        <v>962</v>
      </c>
      <c r="B391" s="47" t="s">
        <v>500</v>
      </c>
    </row>
    <row r="392" spans="1:2" ht="15" customHeight="1">
      <c r="A392" s="46">
        <v>1000</v>
      </c>
      <c r="B392" s="47" t="s">
        <v>501</v>
      </c>
    </row>
    <row r="393" spans="1:2" ht="15" customHeight="1">
      <c r="A393" s="46">
        <v>1001</v>
      </c>
      <c r="B393" s="47" t="s">
        <v>502</v>
      </c>
    </row>
    <row r="394" spans="1:2" ht="15" customHeight="1">
      <c r="A394" s="46">
        <v>1002</v>
      </c>
      <c r="B394" s="47" t="s">
        <v>503</v>
      </c>
    </row>
    <row r="395" spans="1:2" ht="15" customHeight="1">
      <c r="A395" s="46">
        <v>1004</v>
      </c>
      <c r="B395" s="47" t="s">
        <v>504</v>
      </c>
    </row>
    <row r="396" spans="1:2" ht="15" customHeight="1">
      <c r="A396" s="46">
        <v>1007</v>
      </c>
      <c r="B396" s="47" t="s">
        <v>505</v>
      </c>
    </row>
    <row r="397" spans="1:2" ht="15" customHeight="1">
      <c r="A397" s="46">
        <v>1007</v>
      </c>
      <c r="B397" s="47" t="s">
        <v>505</v>
      </c>
    </row>
    <row r="398" spans="1:2" ht="15" customHeight="1">
      <c r="A398" s="46">
        <v>1008</v>
      </c>
      <c r="B398" s="47" t="s">
        <v>506</v>
      </c>
    </row>
    <row r="399" spans="1:2" ht="15" customHeight="1">
      <c r="A399" s="46">
        <v>1009</v>
      </c>
      <c r="B399" s="47" t="s">
        <v>507</v>
      </c>
    </row>
    <row r="400" spans="1:2" ht="15" customHeight="1">
      <c r="A400" s="46">
        <v>1011</v>
      </c>
      <c r="B400" s="47" t="s">
        <v>508</v>
      </c>
    </row>
    <row r="401" spans="1:2" ht="15" customHeight="1">
      <c r="A401" s="46">
        <v>1013</v>
      </c>
      <c r="B401" s="47" t="s">
        <v>509</v>
      </c>
    </row>
    <row r="402" spans="1:2" ht="15" customHeight="1">
      <c r="A402" s="46">
        <v>1014</v>
      </c>
      <c r="B402" s="47" t="s">
        <v>510</v>
      </c>
    </row>
    <row r="403" spans="1:2" ht="15" customHeight="1">
      <c r="A403" s="46">
        <v>1015</v>
      </c>
      <c r="B403" s="47" t="s">
        <v>511</v>
      </c>
    </row>
    <row r="404" spans="1:2" ht="15" customHeight="1">
      <c r="A404" s="46">
        <v>1016</v>
      </c>
      <c r="B404" s="47" t="s">
        <v>512</v>
      </c>
    </row>
    <row r="405" spans="1:2" ht="15" customHeight="1">
      <c r="A405" s="46">
        <v>1017</v>
      </c>
      <c r="B405" s="47" t="s">
        <v>513</v>
      </c>
    </row>
    <row r="406" spans="1:2" ht="15" customHeight="1">
      <c r="A406" s="46">
        <v>1018</v>
      </c>
      <c r="B406" s="47" t="s">
        <v>514</v>
      </c>
    </row>
    <row r="407" spans="1:2" ht="15" customHeight="1">
      <c r="A407" s="46">
        <v>1019</v>
      </c>
      <c r="B407" s="47" t="s">
        <v>515</v>
      </c>
    </row>
    <row r="408" spans="1:2" ht="15" customHeight="1">
      <c r="A408" s="46">
        <v>1020</v>
      </c>
      <c r="B408" s="47" t="s">
        <v>516</v>
      </c>
    </row>
    <row r="409" spans="1:2" ht="15" customHeight="1">
      <c r="A409" s="46">
        <v>1021</v>
      </c>
      <c r="B409" s="47" t="s">
        <v>517</v>
      </c>
    </row>
    <row r="410" spans="1:2" ht="15" customHeight="1">
      <c r="A410" s="46">
        <v>1022</v>
      </c>
      <c r="B410" s="47" t="s">
        <v>518</v>
      </c>
    </row>
    <row r="411" spans="1:2" ht="15" customHeight="1">
      <c r="A411" s="46">
        <v>1023</v>
      </c>
      <c r="B411" s="47" t="s">
        <v>519</v>
      </c>
    </row>
    <row r="412" spans="1:2" ht="15" customHeight="1">
      <c r="A412" s="46">
        <v>1024</v>
      </c>
      <c r="B412" s="47" t="s">
        <v>520</v>
      </c>
    </row>
    <row r="413" spans="1:2" ht="15" customHeight="1">
      <c r="A413" s="46">
        <v>1025</v>
      </c>
      <c r="B413" s="47" t="s">
        <v>521</v>
      </c>
    </row>
    <row r="414" spans="1:2" ht="15" customHeight="1">
      <c r="A414" s="46">
        <v>1026</v>
      </c>
      <c r="B414" s="47" t="s">
        <v>522</v>
      </c>
    </row>
    <row r="415" spans="1:2" ht="15" customHeight="1">
      <c r="A415" s="46">
        <v>1027</v>
      </c>
      <c r="B415" s="47" t="s">
        <v>523</v>
      </c>
    </row>
    <row r="416" spans="1:2" ht="15" customHeight="1">
      <c r="A416" s="46">
        <v>1028</v>
      </c>
      <c r="B416" s="47" t="s">
        <v>524</v>
      </c>
    </row>
    <row r="417" spans="1:2" ht="15" customHeight="1">
      <c r="A417" s="46">
        <v>1029</v>
      </c>
      <c r="B417" s="47" t="s">
        <v>525</v>
      </c>
    </row>
    <row r="418" spans="1:2" ht="15" customHeight="1">
      <c r="A418" s="46">
        <v>1030</v>
      </c>
      <c r="B418" s="47" t="s">
        <v>526</v>
      </c>
    </row>
    <row r="419" spans="1:2" ht="15" customHeight="1">
      <c r="A419" s="46">
        <v>1031</v>
      </c>
      <c r="B419" s="47" t="s">
        <v>527</v>
      </c>
    </row>
    <row r="420" spans="1:2" ht="15" customHeight="1">
      <c r="A420" s="46">
        <v>1032</v>
      </c>
      <c r="B420" s="47" t="s">
        <v>528</v>
      </c>
    </row>
    <row r="421" spans="1:2" ht="15" customHeight="1">
      <c r="A421" s="46">
        <v>1033</v>
      </c>
      <c r="B421" s="47" t="s">
        <v>529</v>
      </c>
    </row>
    <row r="422" spans="1:2" ht="15" customHeight="1">
      <c r="A422" s="46">
        <v>1034</v>
      </c>
      <c r="B422" s="47" t="s">
        <v>530</v>
      </c>
    </row>
    <row r="423" spans="1:2" ht="15" customHeight="1">
      <c r="A423" s="46">
        <v>1035</v>
      </c>
      <c r="B423" s="47" t="s">
        <v>531</v>
      </c>
    </row>
    <row r="424" spans="1:2" ht="15" customHeight="1">
      <c r="A424" s="46">
        <v>1036</v>
      </c>
      <c r="B424" s="47" t="s">
        <v>532</v>
      </c>
    </row>
    <row r="425" spans="1:2" ht="15" customHeight="1">
      <c r="A425" s="46">
        <v>1037</v>
      </c>
      <c r="B425" s="47" t="s">
        <v>533</v>
      </c>
    </row>
    <row r="426" spans="1:2" ht="15" customHeight="1">
      <c r="A426" s="46">
        <v>1038</v>
      </c>
      <c r="B426" s="47" t="s">
        <v>534</v>
      </c>
    </row>
    <row r="427" spans="1:2" ht="15" customHeight="1">
      <c r="A427" s="46">
        <v>1039</v>
      </c>
      <c r="B427" s="47" t="s">
        <v>535</v>
      </c>
    </row>
    <row r="428" spans="1:2" ht="15" customHeight="1">
      <c r="A428" s="46">
        <v>1042</v>
      </c>
      <c r="B428" s="47" t="s">
        <v>536</v>
      </c>
    </row>
    <row r="429" spans="1:2" ht="15" customHeight="1">
      <c r="A429" s="46">
        <v>1043</v>
      </c>
      <c r="B429" s="47" t="s">
        <v>537</v>
      </c>
    </row>
    <row r="430" spans="1:2" ht="15" customHeight="1">
      <c r="A430" s="46">
        <v>1044</v>
      </c>
      <c r="B430" s="47" t="s">
        <v>538</v>
      </c>
    </row>
    <row r="431" spans="1:2" ht="15" customHeight="1">
      <c r="A431" s="46">
        <v>1046</v>
      </c>
      <c r="B431" s="47" t="s">
        <v>539</v>
      </c>
    </row>
    <row r="432" spans="1:2" ht="15" customHeight="1">
      <c r="A432" s="46">
        <v>1047</v>
      </c>
      <c r="B432" s="47" t="s">
        <v>540</v>
      </c>
    </row>
    <row r="433" spans="1:2" ht="15" customHeight="1">
      <c r="A433" s="46">
        <v>1048</v>
      </c>
      <c r="B433" s="47" t="s">
        <v>541</v>
      </c>
    </row>
    <row r="434" spans="1:2" ht="15" customHeight="1">
      <c r="A434" s="46">
        <v>1049</v>
      </c>
      <c r="B434" s="47" t="s">
        <v>542</v>
      </c>
    </row>
    <row r="435" spans="1:2" ht="15" customHeight="1">
      <c r="A435" s="46">
        <v>1050</v>
      </c>
      <c r="B435" s="47" t="s">
        <v>543</v>
      </c>
    </row>
    <row r="436" spans="1:2" ht="15" customHeight="1">
      <c r="A436" s="46">
        <v>1052</v>
      </c>
      <c r="B436" s="47" t="s">
        <v>544</v>
      </c>
    </row>
    <row r="437" spans="1:2" ht="15" customHeight="1">
      <c r="A437" s="46">
        <v>1053</v>
      </c>
      <c r="B437" s="47" t="s">
        <v>545</v>
      </c>
    </row>
    <row r="438" spans="1:2" ht="15" customHeight="1">
      <c r="A438" s="46">
        <v>1055</v>
      </c>
      <c r="B438" s="47" t="s">
        <v>546</v>
      </c>
    </row>
    <row r="439" spans="1:2">
      <c r="A439" s="46">
        <v>1056</v>
      </c>
      <c r="B439" s="47" t="s">
        <v>547</v>
      </c>
    </row>
    <row r="440" spans="1:2" ht="15" customHeight="1">
      <c r="A440" s="46">
        <v>1058</v>
      </c>
      <c r="B440" s="47" t="s">
        <v>548</v>
      </c>
    </row>
    <row r="441" spans="1:2" ht="15" customHeight="1">
      <c r="A441" s="46">
        <v>1059</v>
      </c>
      <c r="B441" s="47" t="s">
        <v>549</v>
      </c>
    </row>
    <row r="442" spans="1:2" ht="15" customHeight="1">
      <c r="A442" s="46">
        <v>1060</v>
      </c>
      <c r="B442" s="47" t="s">
        <v>550</v>
      </c>
    </row>
    <row r="443" spans="1:2" ht="15" customHeight="1">
      <c r="A443" s="46">
        <v>1061</v>
      </c>
      <c r="B443" s="47" t="s">
        <v>551</v>
      </c>
    </row>
    <row r="444" spans="1:2" ht="15" customHeight="1">
      <c r="A444" s="46">
        <v>1062</v>
      </c>
      <c r="B444" s="47" t="s">
        <v>552</v>
      </c>
    </row>
    <row r="445" spans="1:2" ht="15" customHeight="1">
      <c r="A445" s="46">
        <v>1063</v>
      </c>
      <c r="B445" s="47" t="s">
        <v>553</v>
      </c>
    </row>
    <row r="446" spans="1:2" ht="15" customHeight="1">
      <c r="A446" s="46">
        <v>1065</v>
      </c>
      <c r="B446" s="47" t="s">
        <v>554</v>
      </c>
    </row>
    <row r="447" spans="1:2" ht="15" customHeight="1">
      <c r="A447" s="46">
        <v>1066</v>
      </c>
      <c r="B447" s="47" t="s">
        <v>555</v>
      </c>
    </row>
    <row r="448" spans="1:2" ht="15" customHeight="1">
      <c r="A448" s="46">
        <v>1068</v>
      </c>
      <c r="B448" s="47" t="s">
        <v>556</v>
      </c>
    </row>
    <row r="449" spans="1:2" ht="15" customHeight="1">
      <c r="A449" s="46">
        <v>1069</v>
      </c>
      <c r="B449" s="47" t="s">
        <v>557</v>
      </c>
    </row>
    <row r="450" spans="1:2" ht="15" customHeight="1">
      <c r="A450" s="46">
        <v>1071</v>
      </c>
      <c r="B450" s="47" t="s">
        <v>558</v>
      </c>
    </row>
    <row r="451" spans="1:2" ht="15" customHeight="1">
      <c r="A451" s="46">
        <v>1072</v>
      </c>
      <c r="B451" s="47" t="s">
        <v>559</v>
      </c>
    </row>
    <row r="452" spans="1:2" ht="15" customHeight="1">
      <c r="A452" s="46">
        <v>1073</v>
      </c>
      <c r="B452" s="47" t="s">
        <v>560</v>
      </c>
    </row>
    <row r="453" spans="1:2" ht="15" customHeight="1">
      <c r="A453" s="46">
        <v>1074</v>
      </c>
      <c r="B453" s="47" t="s">
        <v>561</v>
      </c>
    </row>
    <row r="454" spans="1:2" ht="15" customHeight="1">
      <c r="A454" s="46">
        <v>1075</v>
      </c>
      <c r="B454" s="47" t="s">
        <v>562</v>
      </c>
    </row>
    <row r="455" spans="1:2" ht="15" customHeight="1">
      <c r="A455" s="46">
        <v>1076</v>
      </c>
      <c r="B455" s="47" t="s">
        <v>563</v>
      </c>
    </row>
    <row r="456" spans="1:2" ht="15" customHeight="1">
      <c r="A456" s="46">
        <v>1077</v>
      </c>
      <c r="B456" s="47" t="s">
        <v>564</v>
      </c>
    </row>
    <row r="457" spans="1:2" ht="15" customHeight="1">
      <c r="A457" s="46">
        <v>1078</v>
      </c>
      <c r="B457" s="47" t="s">
        <v>565</v>
      </c>
    </row>
    <row r="458" spans="1:2" ht="15" customHeight="1">
      <c r="A458" s="46">
        <v>1080</v>
      </c>
      <c r="B458" s="47" t="s">
        <v>566</v>
      </c>
    </row>
    <row r="459" spans="1:2" ht="15" customHeight="1">
      <c r="A459" s="46">
        <v>1081</v>
      </c>
      <c r="B459" s="47" t="s">
        <v>567</v>
      </c>
    </row>
    <row r="460" spans="1:2" ht="15" customHeight="1">
      <c r="A460" s="46">
        <v>1083</v>
      </c>
      <c r="B460" s="47" t="s">
        <v>568</v>
      </c>
    </row>
    <row r="461" spans="1:2" ht="15" customHeight="1">
      <c r="A461" s="46">
        <v>1084</v>
      </c>
      <c r="B461" s="47" t="s">
        <v>569</v>
      </c>
    </row>
    <row r="462" spans="1:2" ht="15" customHeight="1">
      <c r="A462" s="46">
        <v>1085</v>
      </c>
      <c r="B462" s="47" t="s">
        <v>570</v>
      </c>
    </row>
    <row r="463" spans="1:2" ht="15" customHeight="1">
      <c r="A463" s="46">
        <v>1086</v>
      </c>
      <c r="B463" s="47" t="s">
        <v>571</v>
      </c>
    </row>
    <row r="464" spans="1:2" ht="15" customHeight="1">
      <c r="A464" s="46">
        <v>1087</v>
      </c>
      <c r="B464" s="47" t="s">
        <v>572</v>
      </c>
    </row>
    <row r="465" spans="1:2" ht="15" customHeight="1">
      <c r="A465" s="46">
        <v>1089</v>
      </c>
      <c r="B465" s="47" t="s">
        <v>573</v>
      </c>
    </row>
    <row r="466" spans="1:2" ht="15" customHeight="1">
      <c r="A466" s="46">
        <v>1092</v>
      </c>
      <c r="B466" s="47" t="s">
        <v>574</v>
      </c>
    </row>
    <row r="467" spans="1:2" ht="15" customHeight="1">
      <c r="A467" s="46">
        <v>1093</v>
      </c>
      <c r="B467" s="47" t="s">
        <v>575</v>
      </c>
    </row>
    <row r="468" spans="1:2" ht="15" customHeight="1">
      <c r="A468" s="46">
        <v>1094</v>
      </c>
      <c r="B468" s="47" t="s">
        <v>576</v>
      </c>
    </row>
    <row r="469" spans="1:2" ht="15" customHeight="1">
      <c r="A469" s="46">
        <v>1095</v>
      </c>
      <c r="B469" s="47" t="s">
        <v>577</v>
      </c>
    </row>
    <row r="470" spans="1:2" ht="15" customHeight="1">
      <c r="A470" s="46">
        <v>1096</v>
      </c>
      <c r="B470" s="47" t="s">
        <v>578</v>
      </c>
    </row>
    <row r="471" spans="1:2" ht="15" customHeight="1">
      <c r="A471" s="46">
        <v>1097</v>
      </c>
      <c r="B471" s="47" t="s">
        <v>579</v>
      </c>
    </row>
    <row r="472" spans="1:2" ht="15" customHeight="1">
      <c r="A472" s="46">
        <v>1104</v>
      </c>
      <c r="B472" s="47" t="s">
        <v>580</v>
      </c>
    </row>
    <row r="473" spans="1:2" ht="15" customHeight="1">
      <c r="A473" s="46">
        <v>1105</v>
      </c>
      <c r="B473" s="47" t="s">
        <v>581</v>
      </c>
    </row>
    <row r="474" spans="1:2" ht="15" customHeight="1">
      <c r="A474" s="46">
        <v>1105</v>
      </c>
      <c r="B474" s="47" t="s">
        <v>581</v>
      </c>
    </row>
    <row r="475" spans="1:2" ht="15" customHeight="1">
      <c r="A475" s="46">
        <v>1106</v>
      </c>
      <c r="B475" s="47" t="s">
        <v>582</v>
      </c>
    </row>
    <row r="476" spans="1:2" ht="15" customHeight="1">
      <c r="A476" s="46">
        <v>1107</v>
      </c>
      <c r="B476" s="47" t="s">
        <v>583</v>
      </c>
    </row>
    <row r="477" spans="1:2" ht="15" customHeight="1">
      <c r="A477" s="46">
        <v>1109</v>
      </c>
      <c r="B477" s="47" t="s">
        <v>584</v>
      </c>
    </row>
    <row r="478" spans="1:2" ht="15" customHeight="1">
      <c r="A478" s="46">
        <v>1110</v>
      </c>
      <c r="B478" s="47" t="s">
        <v>585</v>
      </c>
    </row>
    <row r="479" spans="1:2" ht="15" customHeight="1">
      <c r="A479" s="46">
        <v>1111</v>
      </c>
      <c r="B479" s="47" t="s">
        <v>586</v>
      </c>
    </row>
    <row r="480" spans="1:2" ht="15" customHeight="1">
      <c r="A480" s="46">
        <v>1112</v>
      </c>
      <c r="B480" s="47" t="s">
        <v>587</v>
      </c>
    </row>
    <row r="481" spans="1:2" ht="15" customHeight="1">
      <c r="A481" s="46">
        <v>1113</v>
      </c>
      <c r="B481" s="47" t="s">
        <v>588</v>
      </c>
    </row>
    <row r="482" spans="1:2">
      <c r="A482" s="46">
        <v>1114</v>
      </c>
      <c r="B482" s="47" t="s">
        <v>589</v>
      </c>
    </row>
    <row r="483" spans="1:2" ht="15" customHeight="1">
      <c r="A483" s="46">
        <v>1115</v>
      </c>
      <c r="B483" s="47" t="s">
        <v>590</v>
      </c>
    </row>
    <row r="484" spans="1:2" ht="15" customHeight="1">
      <c r="A484" s="46">
        <v>1116</v>
      </c>
      <c r="B484" s="47" t="s">
        <v>591</v>
      </c>
    </row>
    <row r="485" spans="1:2" ht="15" customHeight="1">
      <c r="A485" s="46">
        <v>1119</v>
      </c>
      <c r="B485" s="47" t="s">
        <v>592</v>
      </c>
    </row>
    <row r="486" spans="1:2" ht="15" customHeight="1">
      <c r="A486" s="46">
        <v>1120</v>
      </c>
      <c r="B486" s="47" t="s">
        <v>593</v>
      </c>
    </row>
    <row r="487" spans="1:2" ht="15" customHeight="1">
      <c r="A487" s="46">
        <v>1122</v>
      </c>
      <c r="B487" s="47" t="s">
        <v>594</v>
      </c>
    </row>
    <row r="488" spans="1:2" ht="15" customHeight="1">
      <c r="A488" s="46">
        <v>1124</v>
      </c>
      <c r="B488" s="47" t="s">
        <v>595</v>
      </c>
    </row>
    <row r="489" spans="1:2" ht="15" customHeight="1">
      <c r="A489" s="46">
        <v>1125</v>
      </c>
      <c r="B489" s="47" t="s">
        <v>596</v>
      </c>
    </row>
    <row r="490" spans="1:2" ht="15" customHeight="1">
      <c r="A490" s="46">
        <v>1126</v>
      </c>
      <c r="B490" s="47" t="s">
        <v>597</v>
      </c>
    </row>
    <row r="491" spans="1:2" ht="15" customHeight="1">
      <c r="A491" s="46">
        <v>1127</v>
      </c>
      <c r="B491" s="47" t="s">
        <v>598</v>
      </c>
    </row>
    <row r="492" spans="1:2" ht="15" customHeight="1">
      <c r="A492" s="46">
        <v>1128</v>
      </c>
      <c r="B492" s="47" t="s">
        <v>599</v>
      </c>
    </row>
    <row r="493" spans="1:2" ht="15" customHeight="1">
      <c r="A493" s="46">
        <v>1129</v>
      </c>
      <c r="B493" s="47" t="s">
        <v>600</v>
      </c>
    </row>
    <row r="494" spans="1:2" ht="15" customHeight="1">
      <c r="A494" s="46">
        <v>1130</v>
      </c>
      <c r="B494" s="47" t="s">
        <v>601</v>
      </c>
    </row>
    <row r="495" spans="1:2" ht="15" customHeight="1">
      <c r="A495" s="46">
        <v>1131</v>
      </c>
      <c r="B495" s="47" t="s">
        <v>602</v>
      </c>
    </row>
    <row r="496" spans="1:2" ht="15" customHeight="1">
      <c r="A496" s="46">
        <v>1142</v>
      </c>
      <c r="B496" s="47" t="s">
        <v>603</v>
      </c>
    </row>
    <row r="497" spans="1:2" ht="15" customHeight="1">
      <c r="A497" s="46">
        <v>1143</v>
      </c>
      <c r="B497" s="47" t="s">
        <v>604</v>
      </c>
    </row>
    <row r="498" spans="1:2" ht="15" customHeight="1">
      <c r="A498" s="46">
        <v>1147</v>
      </c>
      <c r="B498" s="47" t="s">
        <v>605</v>
      </c>
    </row>
    <row r="499" spans="1:2" ht="15" customHeight="1">
      <c r="A499" s="46">
        <v>1151</v>
      </c>
      <c r="B499" s="47" t="s">
        <v>606</v>
      </c>
    </row>
    <row r="500" spans="1:2" ht="15" customHeight="1">
      <c r="A500" s="46">
        <v>1153</v>
      </c>
      <c r="B500" s="47" t="s">
        <v>607</v>
      </c>
    </row>
    <row r="501" spans="1:2" ht="15" customHeight="1">
      <c r="A501" s="46">
        <v>1154</v>
      </c>
      <c r="B501" s="47" t="s">
        <v>608</v>
      </c>
    </row>
    <row r="502" spans="1:2" ht="15" customHeight="1">
      <c r="A502" s="46">
        <v>1164</v>
      </c>
      <c r="B502" s="47" t="s">
        <v>609</v>
      </c>
    </row>
    <row r="503" spans="1:2" ht="15" customHeight="1">
      <c r="A503" s="46">
        <v>1165</v>
      </c>
      <c r="B503" s="47" t="s">
        <v>610</v>
      </c>
    </row>
    <row r="504" spans="1:2" ht="15" customHeight="1">
      <c r="A504" s="46">
        <v>1167</v>
      </c>
      <c r="B504" s="47" t="s">
        <v>611</v>
      </c>
    </row>
    <row r="505" spans="1:2" ht="15" customHeight="1">
      <c r="A505" s="46">
        <v>1177</v>
      </c>
      <c r="B505" s="47" t="s">
        <v>612</v>
      </c>
    </row>
    <row r="506" spans="1:2" ht="15" customHeight="1">
      <c r="A506" s="46">
        <v>1194</v>
      </c>
      <c r="B506" s="47" t="s">
        <v>613</v>
      </c>
    </row>
    <row r="507" spans="1:2" ht="15" customHeight="1">
      <c r="A507" s="46">
        <v>1195</v>
      </c>
      <c r="B507" s="47" t="s">
        <v>614</v>
      </c>
    </row>
    <row r="508" spans="1:2" ht="15" customHeight="1">
      <c r="A508" s="46">
        <v>1200</v>
      </c>
      <c r="B508" s="47" t="s">
        <v>615</v>
      </c>
    </row>
    <row r="509" spans="1:2" ht="15" customHeight="1">
      <c r="A509" s="46">
        <v>1201</v>
      </c>
      <c r="B509" s="47" t="s">
        <v>616</v>
      </c>
    </row>
    <row r="510" spans="1:2">
      <c r="A510" s="46">
        <v>1202</v>
      </c>
      <c r="B510" s="47" t="s">
        <v>617</v>
      </c>
    </row>
    <row r="511" spans="1:2" ht="15" customHeight="1">
      <c r="A511" s="46">
        <v>1203</v>
      </c>
      <c r="B511" s="47" t="s">
        <v>618</v>
      </c>
    </row>
    <row r="512" spans="1:2" ht="15" customHeight="1">
      <c r="A512" s="46">
        <v>1204</v>
      </c>
      <c r="B512" s="47" t="s">
        <v>619</v>
      </c>
    </row>
    <row r="513" spans="1:2" ht="15" customHeight="1">
      <c r="A513" s="46">
        <v>1206</v>
      </c>
      <c r="B513" s="47" t="s">
        <v>620</v>
      </c>
    </row>
    <row r="514" spans="1:2" ht="15" customHeight="1">
      <c r="A514" s="46">
        <v>1207</v>
      </c>
      <c r="B514" s="47" t="s">
        <v>621</v>
      </c>
    </row>
    <row r="515" spans="1:2" ht="15" customHeight="1">
      <c r="A515" s="46">
        <v>1208</v>
      </c>
      <c r="B515" s="47" t="s">
        <v>622</v>
      </c>
    </row>
    <row r="516" spans="1:2" ht="15" customHeight="1">
      <c r="A516" s="46">
        <v>1209</v>
      </c>
      <c r="B516" s="47" t="s">
        <v>623</v>
      </c>
    </row>
    <row r="517" spans="1:2" ht="15" customHeight="1">
      <c r="A517" s="46">
        <v>1210</v>
      </c>
      <c r="B517" s="47" t="s">
        <v>624</v>
      </c>
    </row>
    <row r="518" spans="1:2" ht="15" customHeight="1">
      <c r="A518" s="46">
        <v>1211</v>
      </c>
      <c r="B518" s="47" t="s">
        <v>625</v>
      </c>
    </row>
    <row r="519" spans="1:2" ht="15" customHeight="1">
      <c r="A519" s="46">
        <v>1212</v>
      </c>
      <c r="B519" s="47" t="s">
        <v>626</v>
      </c>
    </row>
    <row r="520" spans="1:2" ht="15" customHeight="1">
      <c r="A520" s="46">
        <v>1212</v>
      </c>
      <c r="B520" s="47" t="s">
        <v>626</v>
      </c>
    </row>
    <row r="521" spans="1:2" ht="15" customHeight="1">
      <c r="A521" s="46">
        <v>1213</v>
      </c>
      <c r="B521" s="47" t="s">
        <v>627</v>
      </c>
    </row>
    <row r="522" spans="1:2" ht="15" customHeight="1">
      <c r="A522" s="46">
        <v>1213</v>
      </c>
      <c r="B522" s="47" t="s">
        <v>627</v>
      </c>
    </row>
    <row r="523" spans="1:2" ht="15" customHeight="1">
      <c r="A523" s="46">
        <v>1214</v>
      </c>
      <c r="B523" s="47" t="s">
        <v>628</v>
      </c>
    </row>
    <row r="524" spans="1:2" ht="15" customHeight="1">
      <c r="A524" s="46">
        <v>1215</v>
      </c>
      <c r="B524" s="47" t="s">
        <v>629</v>
      </c>
    </row>
    <row r="525" spans="1:2" ht="15" customHeight="1">
      <c r="A525" s="46">
        <v>1216</v>
      </c>
      <c r="B525" s="47" t="s">
        <v>630</v>
      </c>
    </row>
    <row r="526" spans="1:2" ht="15" customHeight="1">
      <c r="A526" s="46">
        <v>1217</v>
      </c>
      <c r="B526" s="47" t="s">
        <v>631</v>
      </c>
    </row>
    <row r="527" spans="1:2" ht="15" customHeight="1">
      <c r="A527" s="46">
        <v>1218</v>
      </c>
      <c r="B527" s="47" t="s">
        <v>632</v>
      </c>
    </row>
    <row r="528" spans="1:2" ht="15" customHeight="1">
      <c r="A528" s="46">
        <v>1219</v>
      </c>
      <c r="B528" s="47" t="s">
        <v>633</v>
      </c>
    </row>
    <row r="529" spans="1:2" ht="15" customHeight="1">
      <c r="A529" s="46">
        <v>1220</v>
      </c>
      <c r="B529" s="47" t="s">
        <v>634</v>
      </c>
    </row>
    <row r="530" spans="1:2">
      <c r="A530" s="46">
        <v>1220</v>
      </c>
      <c r="B530" s="47" t="s">
        <v>634</v>
      </c>
    </row>
    <row r="531" spans="1:2" ht="15" customHeight="1">
      <c r="A531" s="46">
        <v>1221</v>
      </c>
      <c r="B531" s="47" t="s">
        <v>635</v>
      </c>
    </row>
    <row r="532" spans="1:2" ht="15" customHeight="1">
      <c r="A532" s="46">
        <v>1222</v>
      </c>
      <c r="B532" s="47" t="s">
        <v>636</v>
      </c>
    </row>
    <row r="533" spans="1:2" ht="15" customHeight="1">
      <c r="A533" s="46">
        <v>1223</v>
      </c>
      <c r="B533" s="47" t="s">
        <v>637</v>
      </c>
    </row>
    <row r="534" spans="1:2" ht="15" customHeight="1">
      <c r="A534" s="46">
        <v>1224</v>
      </c>
      <c r="B534" s="47" t="s">
        <v>638</v>
      </c>
    </row>
    <row r="535" spans="1:2" ht="15" customHeight="1">
      <c r="A535" s="46">
        <v>1225</v>
      </c>
      <c r="B535" s="47" t="s">
        <v>639</v>
      </c>
    </row>
    <row r="536" spans="1:2" ht="15" customHeight="1">
      <c r="A536" s="46">
        <v>1226</v>
      </c>
      <c r="B536" s="47" t="s">
        <v>640</v>
      </c>
    </row>
    <row r="537" spans="1:2" ht="15" customHeight="1">
      <c r="A537" s="46">
        <v>1227</v>
      </c>
      <c r="B537" s="47" t="s">
        <v>641</v>
      </c>
    </row>
    <row r="538" spans="1:2" ht="15" customHeight="1">
      <c r="A538" s="46">
        <v>1228</v>
      </c>
      <c r="B538" s="47" t="s">
        <v>642</v>
      </c>
    </row>
    <row r="539" spans="1:2" ht="15" customHeight="1">
      <c r="A539" s="46">
        <v>1229</v>
      </c>
      <c r="B539" s="47" t="s">
        <v>643</v>
      </c>
    </row>
    <row r="540" spans="1:2" ht="15" customHeight="1">
      <c r="A540" s="46">
        <v>1230</v>
      </c>
      <c r="B540" s="47" t="s">
        <v>644</v>
      </c>
    </row>
    <row r="541" spans="1:2">
      <c r="A541" s="46">
        <v>1231</v>
      </c>
      <c r="B541" s="47" t="s">
        <v>645</v>
      </c>
    </row>
    <row r="542" spans="1:2" ht="15" customHeight="1">
      <c r="A542" s="46">
        <v>1232</v>
      </c>
      <c r="B542" s="47" t="s">
        <v>646</v>
      </c>
    </row>
    <row r="543" spans="1:2" ht="15" customHeight="1">
      <c r="A543" s="46">
        <v>1232</v>
      </c>
      <c r="B543" s="47" t="s">
        <v>646</v>
      </c>
    </row>
    <row r="544" spans="1:2" ht="15" customHeight="1">
      <c r="A544" s="46">
        <v>1233</v>
      </c>
      <c r="B544" s="47" t="s">
        <v>647</v>
      </c>
    </row>
    <row r="545" spans="1:2" ht="15" customHeight="1">
      <c r="A545" s="46">
        <v>1233</v>
      </c>
      <c r="B545" s="47" t="s">
        <v>647</v>
      </c>
    </row>
    <row r="546" spans="1:2" ht="15" customHeight="1">
      <c r="A546" s="46">
        <v>1234</v>
      </c>
      <c r="B546" s="47" t="s">
        <v>648</v>
      </c>
    </row>
    <row r="547" spans="1:2" ht="15" customHeight="1">
      <c r="A547" s="46">
        <v>1235</v>
      </c>
      <c r="B547" s="47" t="s">
        <v>649</v>
      </c>
    </row>
    <row r="548" spans="1:2" ht="15" customHeight="1">
      <c r="A548" s="46">
        <v>1236</v>
      </c>
      <c r="B548" s="47" t="s">
        <v>650</v>
      </c>
    </row>
    <row r="549" spans="1:2" ht="15" customHeight="1">
      <c r="A549" s="46">
        <v>1237</v>
      </c>
      <c r="B549" s="47" t="s">
        <v>651</v>
      </c>
    </row>
    <row r="550" spans="1:2" ht="15" customHeight="1">
      <c r="A550" s="46">
        <v>1238</v>
      </c>
      <c r="B550" s="47" t="s">
        <v>652</v>
      </c>
    </row>
    <row r="551" spans="1:2" ht="15" customHeight="1">
      <c r="A551" s="46">
        <v>1239</v>
      </c>
      <c r="B551" s="47" t="s">
        <v>653</v>
      </c>
    </row>
    <row r="552" spans="1:2" ht="15" customHeight="1">
      <c r="A552" s="46">
        <v>1240</v>
      </c>
      <c r="B552" s="47" t="s">
        <v>654</v>
      </c>
    </row>
    <row r="553" spans="1:2" ht="15" customHeight="1">
      <c r="A553" s="46">
        <v>1241</v>
      </c>
      <c r="B553" s="47" t="s">
        <v>655</v>
      </c>
    </row>
    <row r="554" spans="1:2" ht="15" customHeight="1">
      <c r="A554" s="46">
        <v>1242</v>
      </c>
      <c r="B554" s="47" t="s">
        <v>656</v>
      </c>
    </row>
    <row r="555" spans="1:2" ht="15" customHeight="1">
      <c r="A555" s="46">
        <v>1243</v>
      </c>
      <c r="B555" s="47" t="s">
        <v>657</v>
      </c>
    </row>
    <row r="556" spans="1:2" ht="15" customHeight="1">
      <c r="A556" s="46">
        <v>1243</v>
      </c>
      <c r="B556" s="47" t="s">
        <v>657</v>
      </c>
    </row>
    <row r="557" spans="1:2" ht="15" customHeight="1">
      <c r="A557" s="46">
        <v>1244</v>
      </c>
      <c r="B557" s="47" t="s">
        <v>658</v>
      </c>
    </row>
    <row r="558" spans="1:2" ht="15" customHeight="1">
      <c r="A558" s="46">
        <v>1246</v>
      </c>
      <c r="B558" s="47" t="s">
        <v>659</v>
      </c>
    </row>
    <row r="559" spans="1:2" ht="15" customHeight="1">
      <c r="A559" s="46">
        <v>1247</v>
      </c>
      <c r="B559" s="47" t="s">
        <v>660</v>
      </c>
    </row>
    <row r="560" spans="1:2" ht="15" customHeight="1">
      <c r="A560" s="46">
        <v>1248</v>
      </c>
      <c r="B560" s="47" t="s">
        <v>661</v>
      </c>
    </row>
    <row r="561" spans="1:2" ht="15" customHeight="1">
      <c r="A561" s="46">
        <v>1249</v>
      </c>
      <c r="B561" s="47" t="s">
        <v>662</v>
      </c>
    </row>
    <row r="562" spans="1:2" ht="15" customHeight="1">
      <c r="A562" s="46">
        <v>1251</v>
      </c>
      <c r="B562" s="47" t="s">
        <v>663</v>
      </c>
    </row>
    <row r="563" spans="1:2" ht="15" customHeight="1">
      <c r="A563" s="46">
        <v>1252</v>
      </c>
      <c r="B563" s="47" t="s">
        <v>664</v>
      </c>
    </row>
    <row r="564" spans="1:2" ht="15" customHeight="1">
      <c r="A564" s="46">
        <v>1252</v>
      </c>
      <c r="B564" s="47" t="s">
        <v>664</v>
      </c>
    </row>
    <row r="565" spans="1:2" ht="15" customHeight="1">
      <c r="A565" s="46">
        <v>1253</v>
      </c>
      <c r="B565" s="47" t="s">
        <v>665</v>
      </c>
    </row>
    <row r="566" spans="1:2" ht="15" customHeight="1">
      <c r="A566" s="46">
        <v>1254</v>
      </c>
      <c r="B566" s="47" t="s">
        <v>666</v>
      </c>
    </row>
    <row r="567" spans="1:2" ht="15" customHeight="1">
      <c r="A567" s="46">
        <v>1255</v>
      </c>
      <c r="B567" s="47" t="s">
        <v>667</v>
      </c>
    </row>
    <row r="568" spans="1:2">
      <c r="A568" s="46">
        <v>1256</v>
      </c>
      <c r="B568" s="47" t="s">
        <v>668</v>
      </c>
    </row>
    <row r="569" spans="1:2" ht="15" customHeight="1">
      <c r="A569" s="46">
        <v>1257</v>
      </c>
      <c r="B569" s="47" t="s">
        <v>669</v>
      </c>
    </row>
    <row r="570" spans="1:2" ht="15" customHeight="1">
      <c r="A570" s="46">
        <v>1258</v>
      </c>
      <c r="B570" s="47" t="s">
        <v>670</v>
      </c>
    </row>
    <row r="571" spans="1:2" ht="15" customHeight="1">
      <c r="A571" s="46">
        <v>1259</v>
      </c>
      <c r="B571" s="47" t="s">
        <v>671</v>
      </c>
    </row>
    <row r="572" spans="1:2" ht="15" customHeight="1">
      <c r="A572" s="46">
        <v>1260</v>
      </c>
      <c r="B572" s="47" t="s">
        <v>672</v>
      </c>
    </row>
    <row r="573" spans="1:2">
      <c r="A573" s="46">
        <v>1261</v>
      </c>
      <c r="B573" s="47" t="s">
        <v>673</v>
      </c>
    </row>
    <row r="574" spans="1:2" ht="15" customHeight="1">
      <c r="A574" s="46">
        <v>1262</v>
      </c>
      <c r="B574" s="47" t="s">
        <v>674</v>
      </c>
    </row>
    <row r="575" spans="1:2" ht="15" customHeight="1">
      <c r="A575" s="46">
        <v>1263</v>
      </c>
      <c r="B575" s="47" t="s">
        <v>675</v>
      </c>
    </row>
    <row r="576" spans="1:2">
      <c r="A576" s="46">
        <v>1264</v>
      </c>
      <c r="B576" s="47" t="s">
        <v>676</v>
      </c>
    </row>
    <row r="577" spans="1:2" ht="15" customHeight="1">
      <c r="A577" s="46">
        <v>1265</v>
      </c>
      <c r="B577" s="47" t="s">
        <v>677</v>
      </c>
    </row>
    <row r="578" spans="1:2" ht="15" customHeight="1">
      <c r="A578" s="46">
        <v>1266</v>
      </c>
      <c r="B578" s="47" t="s">
        <v>678</v>
      </c>
    </row>
    <row r="579" spans="1:2" ht="15" customHeight="1">
      <c r="A579" s="46">
        <v>1267</v>
      </c>
      <c r="B579" s="47" t="s">
        <v>679</v>
      </c>
    </row>
    <row r="580" spans="1:2" ht="15" customHeight="1">
      <c r="A580" s="46">
        <v>1268</v>
      </c>
      <c r="B580" s="47" t="s">
        <v>680</v>
      </c>
    </row>
    <row r="581" spans="1:2" ht="15" customHeight="1">
      <c r="A581" s="46">
        <v>1268</v>
      </c>
      <c r="B581" s="47" t="s">
        <v>680</v>
      </c>
    </row>
    <row r="582" spans="1:2">
      <c r="A582" s="46">
        <v>1269</v>
      </c>
      <c r="B582" s="47" t="s">
        <v>681</v>
      </c>
    </row>
    <row r="583" spans="1:2" ht="15" customHeight="1">
      <c r="A583" s="46">
        <v>1270</v>
      </c>
      <c r="B583" s="47" t="s">
        <v>682</v>
      </c>
    </row>
    <row r="584" spans="1:2">
      <c r="A584" s="46">
        <v>1271</v>
      </c>
      <c r="B584" s="47" t="s">
        <v>683</v>
      </c>
    </row>
    <row r="585" spans="1:2" ht="15" customHeight="1">
      <c r="A585" s="46">
        <v>1272</v>
      </c>
      <c r="B585" s="47" t="s">
        <v>684</v>
      </c>
    </row>
    <row r="586" spans="1:2">
      <c r="A586" s="46">
        <v>1273</v>
      </c>
      <c r="B586" s="47" t="s">
        <v>685</v>
      </c>
    </row>
    <row r="587" spans="1:2" ht="15" customHeight="1">
      <c r="A587" s="46">
        <v>1274</v>
      </c>
      <c r="B587" s="47" t="s">
        <v>686</v>
      </c>
    </row>
    <row r="588" spans="1:2" ht="15" customHeight="1">
      <c r="A588" s="46">
        <v>1275</v>
      </c>
      <c r="B588" s="47" t="s">
        <v>687</v>
      </c>
    </row>
    <row r="589" spans="1:2">
      <c r="A589" s="46">
        <v>1276</v>
      </c>
      <c r="B589" s="47" t="s">
        <v>688</v>
      </c>
    </row>
    <row r="590" spans="1:2" ht="15" customHeight="1">
      <c r="A590" s="46">
        <v>1277</v>
      </c>
      <c r="B590" s="47" t="s">
        <v>689</v>
      </c>
    </row>
    <row r="591" spans="1:2" ht="15" customHeight="1">
      <c r="A591" s="46">
        <v>1278</v>
      </c>
      <c r="B591" s="47" t="s">
        <v>690</v>
      </c>
    </row>
    <row r="592" spans="1:2" ht="15" customHeight="1">
      <c r="A592" s="46">
        <v>1279</v>
      </c>
      <c r="B592" s="47" t="s">
        <v>691</v>
      </c>
    </row>
    <row r="593" spans="1:2" ht="15" customHeight="1">
      <c r="A593" s="46">
        <v>1279</v>
      </c>
      <c r="B593" s="47" t="s">
        <v>691</v>
      </c>
    </row>
    <row r="594" spans="1:2" ht="15" customHeight="1">
      <c r="A594" s="46">
        <v>1280</v>
      </c>
      <c r="B594" s="47" t="s">
        <v>692</v>
      </c>
    </row>
    <row r="595" spans="1:2" ht="15" customHeight="1">
      <c r="A595" s="46">
        <v>1281</v>
      </c>
      <c r="B595" s="47" t="s">
        <v>693</v>
      </c>
    </row>
    <row r="596" spans="1:2" ht="15" customHeight="1">
      <c r="A596" s="46">
        <v>1282</v>
      </c>
      <c r="B596" s="47" t="s">
        <v>694</v>
      </c>
    </row>
    <row r="597" spans="1:2" ht="15" customHeight="1">
      <c r="A597" s="46">
        <v>1283</v>
      </c>
      <c r="B597" s="47" t="s">
        <v>695</v>
      </c>
    </row>
    <row r="598" spans="1:2" ht="15" customHeight="1">
      <c r="A598" s="46">
        <v>1284</v>
      </c>
      <c r="B598" s="47" t="s">
        <v>696</v>
      </c>
    </row>
    <row r="599" spans="1:2" ht="15" customHeight="1">
      <c r="A599" s="46">
        <v>1285</v>
      </c>
      <c r="B599" s="47" t="s">
        <v>697</v>
      </c>
    </row>
    <row r="600" spans="1:2" ht="15" customHeight="1">
      <c r="A600" s="46">
        <v>1287</v>
      </c>
      <c r="B600" s="47" t="s">
        <v>698</v>
      </c>
    </row>
    <row r="601" spans="1:2" ht="15" customHeight="1">
      <c r="A601" s="46">
        <v>1289</v>
      </c>
      <c r="B601" s="47" t="s">
        <v>699</v>
      </c>
    </row>
    <row r="602" spans="1:2" ht="15" customHeight="1">
      <c r="A602" s="46">
        <v>1290</v>
      </c>
      <c r="B602" s="47" t="s">
        <v>700</v>
      </c>
    </row>
    <row r="603" spans="1:2" ht="15" customHeight="1">
      <c r="A603" s="46">
        <v>1290</v>
      </c>
      <c r="B603" s="47" t="s">
        <v>700</v>
      </c>
    </row>
    <row r="604" spans="1:2" ht="15" customHeight="1">
      <c r="A604" s="46">
        <v>1291</v>
      </c>
      <c r="B604" s="47" t="s">
        <v>701</v>
      </c>
    </row>
    <row r="605" spans="1:2" ht="15" customHeight="1">
      <c r="A605" s="46">
        <v>1292</v>
      </c>
      <c r="B605" s="47" t="s">
        <v>702</v>
      </c>
    </row>
    <row r="606" spans="1:2" ht="15" customHeight="1">
      <c r="A606" s="46">
        <v>1293</v>
      </c>
      <c r="B606" s="47" t="s">
        <v>703</v>
      </c>
    </row>
    <row r="607" spans="1:2" ht="15" customHeight="1">
      <c r="A607" s="46">
        <v>1294</v>
      </c>
      <c r="B607" s="47" t="s">
        <v>704</v>
      </c>
    </row>
    <row r="608" spans="1:2" ht="15" customHeight="1">
      <c r="A608" s="46">
        <v>1295</v>
      </c>
      <c r="B608" s="47" t="s">
        <v>705</v>
      </c>
    </row>
    <row r="609" spans="1:2" ht="15" customHeight="1">
      <c r="A609" s="46">
        <v>1296</v>
      </c>
      <c r="B609" s="47" t="s">
        <v>706</v>
      </c>
    </row>
    <row r="610" spans="1:2" ht="15" customHeight="1">
      <c r="A610" s="46">
        <v>1298</v>
      </c>
      <c r="B610" s="47" t="s">
        <v>707</v>
      </c>
    </row>
    <row r="611" spans="1:2" ht="15" customHeight="1">
      <c r="A611" s="46">
        <v>1299</v>
      </c>
      <c r="B611" s="47" t="s">
        <v>708</v>
      </c>
    </row>
    <row r="612" spans="1:2" ht="15" customHeight="1">
      <c r="A612" s="46">
        <v>1300</v>
      </c>
      <c r="B612" s="47" t="s">
        <v>709</v>
      </c>
    </row>
    <row r="613" spans="1:2" ht="15" customHeight="1">
      <c r="A613" s="46">
        <v>1301</v>
      </c>
      <c r="B613" s="47" t="s">
        <v>710</v>
      </c>
    </row>
    <row r="614" spans="1:2" ht="15" customHeight="1">
      <c r="A614" s="46">
        <v>1301</v>
      </c>
      <c r="B614" s="47" t="s">
        <v>710</v>
      </c>
    </row>
    <row r="615" spans="1:2" ht="15" customHeight="1">
      <c r="A615" s="46">
        <v>1302</v>
      </c>
      <c r="B615" s="47" t="s">
        <v>711</v>
      </c>
    </row>
    <row r="616" spans="1:2" ht="15" customHeight="1">
      <c r="A616" s="46">
        <v>1302</v>
      </c>
      <c r="B616" s="47" t="s">
        <v>711</v>
      </c>
    </row>
    <row r="617" spans="1:2" ht="15" customHeight="1">
      <c r="A617" s="46">
        <v>1303</v>
      </c>
      <c r="B617" s="47" t="s">
        <v>712</v>
      </c>
    </row>
    <row r="618" spans="1:2" ht="15" customHeight="1">
      <c r="A618" s="46">
        <v>1304</v>
      </c>
      <c r="B618" s="47" t="s">
        <v>713</v>
      </c>
    </row>
    <row r="619" spans="1:2" ht="15" customHeight="1">
      <c r="A619" s="46">
        <v>1305</v>
      </c>
      <c r="B619" s="47" t="s">
        <v>714</v>
      </c>
    </row>
    <row r="620" spans="1:2" ht="15" customHeight="1">
      <c r="A620" s="46">
        <v>1306</v>
      </c>
      <c r="B620" s="47" t="s">
        <v>715</v>
      </c>
    </row>
    <row r="621" spans="1:2" ht="15" customHeight="1">
      <c r="A621" s="46">
        <v>1307</v>
      </c>
      <c r="B621" s="47" t="s">
        <v>716</v>
      </c>
    </row>
    <row r="622" spans="1:2">
      <c r="A622" s="46">
        <v>1308</v>
      </c>
      <c r="B622" s="47" t="s">
        <v>717</v>
      </c>
    </row>
    <row r="623" spans="1:2" ht="15" customHeight="1">
      <c r="A623" s="46">
        <v>1309</v>
      </c>
      <c r="B623" s="47" t="s">
        <v>718</v>
      </c>
    </row>
    <row r="624" spans="1:2" ht="15" customHeight="1">
      <c r="A624" s="46">
        <v>1310</v>
      </c>
      <c r="B624" s="47" t="s">
        <v>719</v>
      </c>
    </row>
    <row r="625" spans="1:2" ht="15" customHeight="1">
      <c r="A625" s="46">
        <v>1311</v>
      </c>
      <c r="B625" s="47" t="s">
        <v>720</v>
      </c>
    </row>
    <row r="626" spans="1:2" ht="15" customHeight="1">
      <c r="A626" s="46">
        <v>1312</v>
      </c>
      <c r="B626" s="47" t="s">
        <v>721</v>
      </c>
    </row>
    <row r="627" spans="1:2" ht="15" customHeight="1">
      <c r="A627" s="46">
        <v>1313</v>
      </c>
      <c r="B627" s="47" t="s">
        <v>722</v>
      </c>
    </row>
    <row r="628" spans="1:2" ht="15" customHeight="1">
      <c r="A628" s="46">
        <v>1314</v>
      </c>
      <c r="B628" s="47" t="s">
        <v>723</v>
      </c>
    </row>
    <row r="629" spans="1:2" ht="15" customHeight="1">
      <c r="A629" s="46">
        <v>1317</v>
      </c>
      <c r="B629" s="47" t="s">
        <v>724</v>
      </c>
    </row>
    <row r="630" spans="1:2" ht="15" customHeight="1">
      <c r="A630" s="46">
        <v>1318</v>
      </c>
      <c r="B630" s="47" t="s">
        <v>725</v>
      </c>
    </row>
    <row r="631" spans="1:2" ht="15" customHeight="1">
      <c r="A631" s="46">
        <v>1319</v>
      </c>
      <c r="B631" s="47" t="s">
        <v>726</v>
      </c>
    </row>
    <row r="632" spans="1:2" ht="15" customHeight="1">
      <c r="A632" s="46">
        <v>1320</v>
      </c>
      <c r="B632" s="47" t="s">
        <v>727</v>
      </c>
    </row>
    <row r="633" spans="1:2" ht="15" customHeight="1">
      <c r="A633" s="46">
        <v>1321</v>
      </c>
      <c r="B633" s="47" t="s">
        <v>728</v>
      </c>
    </row>
    <row r="634" spans="1:2" ht="15" customHeight="1">
      <c r="A634" s="46">
        <v>1322</v>
      </c>
      <c r="B634" s="47" t="s">
        <v>729</v>
      </c>
    </row>
    <row r="635" spans="1:2" ht="15" customHeight="1">
      <c r="A635" s="46">
        <v>1323</v>
      </c>
      <c r="B635" s="47" t="s">
        <v>730</v>
      </c>
    </row>
    <row r="636" spans="1:2" ht="15" customHeight="1">
      <c r="A636" s="46">
        <v>1324</v>
      </c>
      <c r="B636" s="47" t="s">
        <v>731</v>
      </c>
    </row>
    <row r="637" spans="1:2" ht="15" customHeight="1">
      <c r="A637" s="46">
        <v>1325</v>
      </c>
      <c r="B637" s="47" t="s">
        <v>732</v>
      </c>
    </row>
    <row r="638" spans="1:2" ht="15" customHeight="1">
      <c r="A638" s="46">
        <v>1326</v>
      </c>
      <c r="B638" s="47" t="s">
        <v>733</v>
      </c>
    </row>
    <row r="639" spans="1:2" ht="15" customHeight="1">
      <c r="A639" s="46">
        <v>1327</v>
      </c>
      <c r="B639" s="47" t="s">
        <v>734</v>
      </c>
    </row>
    <row r="640" spans="1:2" ht="15" customHeight="1">
      <c r="A640" s="46">
        <v>1328</v>
      </c>
      <c r="B640" s="47" t="s">
        <v>735</v>
      </c>
    </row>
    <row r="641" spans="1:2" ht="15" customHeight="1">
      <c r="A641" s="46">
        <v>1329</v>
      </c>
      <c r="B641" s="47" t="s">
        <v>736</v>
      </c>
    </row>
    <row r="642" spans="1:2" ht="15" customHeight="1">
      <c r="A642" s="46">
        <v>1330</v>
      </c>
      <c r="B642" s="47" t="s">
        <v>737</v>
      </c>
    </row>
    <row r="643" spans="1:2" ht="15" customHeight="1">
      <c r="A643" s="46">
        <v>1331</v>
      </c>
      <c r="B643" s="47" t="s">
        <v>738</v>
      </c>
    </row>
    <row r="644" spans="1:2" ht="15" customHeight="1">
      <c r="A644" s="46">
        <v>1332</v>
      </c>
      <c r="B644" s="47" t="s">
        <v>739</v>
      </c>
    </row>
    <row r="645" spans="1:2" ht="15" customHeight="1">
      <c r="A645" s="46">
        <v>1333</v>
      </c>
      <c r="B645" s="47" t="s">
        <v>740</v>
      </c>
    </row>
    <row r="646" spans="1:2" ht="15" customHeight="1">
      <c r="A646" s="46">
        <v>1334</v>
      </c>
      <c r="B646" s="47" t="s">
        <v>741</v>
      </c>
    </row>
    <row r="647" spans="1:2" ht="15" customHeight="1">
      <c r="A647" s="46">
        <v>1335</v>
      </c>
      <c r="B647" s="47" t="s">
        <v>742</v>
      </c>
    </row>
    <row r="648" spans="1:2" ht="15" customHeight="1">
      <c r="A648" s="46">
        <v>1336</v>
      </c>
      <c r="B648" s="47" t="s">
        <v>743</v>
      </c>
    </row>
    <row r="649" spans="1:2" ht="15" customHeight="1">
      <c r="A649" s="46">
        <v>1337</v>
      </c>
      <c r="B649" s="47" t="s">
        <v>744</v>
      </c>
    </row>
    <row r="650" spans="1:2" ht="15" customHeight="1">
      <c r="A650" s="46">
        <v>1338</v>
      </c>
      <c r="B650" s="47" t="s">
        <v>745</v>
      </c>
    </row>
    <row r="651" spans="1:2" ht="15" customHeight="1">
      <c r="A651" s="46">
        <v>1339</v>
      </c>
      <c r="B651" s="47" t="s">
        <v>746</v>
      </c>
    </row>
    <row r="652" spans="1:2" ht="15" customHeight="1">
      <c r="A652" s="46">
        <v>1340</v>
      </c>
      <c r="B652" s="47" t="s">
        <v>747</v>
      </c>
    </row>
    <row r="653" spans="1:2" ht="15" customHeight="1">
      <c r="A653" s="46">
        <v>1341</v>
      </c>
      <c r="B653" s="47" t="s">
        <v>748</v>
      </c>
    </row>
    <row r="654" spans="1:2" ht="15" customHeight="1">
      <c r="A654" s="46">
        <v>1342</v>
      </c>
      <c r="B654" s="47" t="s">
        <v>749</v>
      </c>
    </row>
    <row r="655" spans="1:2" ht="15" customHeight="1">
      <c r="A655" s="46">
        <v>1343</v>
      </c>
      <c r="B655" s="47" t="s">
        <v>750</v>
      </c>
    </row>
    <row r="656" spans="1:2" ht="15" customHeight="1">
      <c r="A656" s="46">
        <v>1344</v>
      </c>
      <c r="B656" s="47" t="s">
        <v>751</v>
      </c>
    </row>
    <row r="657" spans="1:2" ht="15" customHeight="1">
      <c r="A657" s="46">
        <v>1345</v>
      </c>
      <c r="B657" s="47" t="s">
        <v>752</v>
      </c>
    </row>
    <row r="658" spans="1:2" ht="15" customHeight="1">
      <c r="A658" s="46">
        <v>1346</v>
      </c>
      <c r="B658" s="47" t="s">
        <v>753</v>
      </c>
    </row>
    <row r="659" spans="1:2" ht="15" customHeight="1">
      <c r="A659" s="46">
        <v>1347</v>
      </c>
      <c r="B659" s="47" t="s">
        <v>754</v>
      </c>
    </row>
    <row r="660" spans="1:2" ht="15" customHeight="1">
      <c r="A660" s="46">
        <v>1348</v>
      </c>
      <c r="B660" s="47" t="s">
        <v>755</v>
      </c>
    </row>
    <row r="661" spans="1:2" ht="15" customHeight="1">
      <c r="A661" s="46">
        <v>1350</v>
      </c>
      <c r="B661" s="47" t="s">
        <v>756</v>
      </c>
    </row>
    <row r="662" spans="1:2" ht="15" customHeight="1">
      <c r="A662" s="46">
        <v>1351</v>
      </c>
      <c r="B662" s="47" t="s">
        <v>757</v>
      </c>
    </row>
    <row r="663" spans="1:2" ht="15" customHeight="1">
      <c r="A663" s="46">
        <v>1351</v>
      </c>
      <c r="B663" s="47" t="s">
        <v>757</v>
      </c>
    </row>
    <row r="664" spans="1:2" ht="15" customHeight="1">
      <c r="A664" s="46">
        <v>1352</v>
      </c>
      <c r="B664" s="47" t="s">
        <v>758</v>
      </c>
    </row>
    <row r="665" spans="1:2" ht="15" customHeight="1">
      <c r="A665" s="46">
        <v>1353</v>
      </c>
      <c r="B665" s="47" t="s">
        <v>759</v>
      </c>
    </row>
    <row r="666" spans="1:2" ht="15" customHeight="1">
      <c r="A666" s="46">
        <v>1354</v>
      </c>
      <c r="B666" s="47" t="s">
        <v>760</v>
      </c>
    </row>
    <row r="667" spans="1:2" ht="15" customHeight="1">
      <c r="A667" s="46">
        <v>1355</v>
      </c>
      <c r="B667" s="47" t="s">
        <v>761</v>
      </c>
    </row>
    <row r="668" spans="1:2" ht="15" customHeight="1">
      <c r="A668" s="46">
        <v>1356</v>
      </c>
      <c r="B668" s="47" t="s">
        <v>762</v>
      </c>
    </row>
    <row r="669" spans="1:2" ht="15" customHeight="1">
      <c r="A669" s="46">
        <v>1357</v>
      </c>
      <c r="B669" s="47" t="s">
        <v>763</v>
      </c>
    </row>
    <row r="670" spans="1:2" ht="15" customHeight="1">
      <c r="A670" s="46">
        <v>1358</v>
      </c>
      <c r="B670" s="47" t="s">
        <v>764</v>
      </c>
    </row>
    <row r="671" spans="1:2" ht="15" customHeight="1">
      <c r="A671" s="46">
        <v>1361</v>
      </c>
      <c r="B671" s="47" t="s">
        <v>765</v>
      </c>
    </row>
    <row r="672" spans="1:2" ht="15" customHeight="1">
      <c r="A672" s="46">
        <v>1362</v>
      </c>
      <c r="B672" s="47" t="s">
        <v>766</v>
      </c>
    </row>
    <row r="673" spans="1:2" ht="15" customHeight="1">
      <c r="A673" s="46">
        <v>1362</v>
      </c>
      <c r="B673" s="47" t="s">
        <v>766</v>
      </c>
    </row>
    <row r="674" spans="1:2" ht="15" customHeight="1">
      <c r="A674" s="46">
        <v>1363</v>
      </c>
      <c r="B674" s="47" t="s">
        <v>767</v>
      </c>
    </row>
    <row r="675" spans="1:2" ht="15" customHeight="1">
      <c r="A675" s="46">
        <v>1364</v>
      </c>
      <c r="B675" s="47" t="s">
        <v>768</v>
      </c>
    </row>
    <row r="676" spans="1:2" ht="15" customHeight="1">
      <c r="A676" s="46">
        <v>1365</v>
      </c>
      <c r="B676" s="47" t="s">
        <v>769</v>
      </c>
    </row>
    <row r="677" spans="1:2" ht="15" customHeight="1">
      <c r="A677" s="46">
        <v>1366</v>
      </c>
      <c r="B677" s="47" t="s">
        <v>770</v>
      </c>
    </row>
    <row r="678" spans="1:2" ht="15" customHeight="1">
      <c r="A678" s="46">
        <v>1367</v>
      </c>
      <c r="B678" s="47" t="s">
        <v>771</v>
      </c>
    </row>
    <row r="679" spans="1:2" ht="15" customHeight="1">
      <c r="A679" s="46">
        <v>1367</v>
      </c>
      <c r="B679" s="47" t="s">
        <v>771</v>
      </c>
    </row>
    <row r="680" spans="1:2" ht="15" customHeight="1">
      <c r="A680" s="46">
        <v>1368</v>
      </c>
      <c r="B680" s="47" t="s">
        <v>772</v>
      </c>
    </row>
    <row r="681" spans="1:2" ht="15" customHeight="1">
      <c r="A681" s="46">
        <v>1369</v>
      </c>
      <c r="B681" s="47" t="s">
        <v>773</v>
      </c>
    </row>
    <row r="682" spans="1:2" ht="15" customHeight="1">
      <c r="A682" s="46">
        <v>1370</v>
      </c>
      <c r="B682" s="47" t="s">
        <v>774</v>
      </c>
    </row>
    <row r="683" spans="1:2" ht="15" customHeight="1">
      <c r="A683" s="46">
        <v>1371</v>
      </c>
      <c r="B683" s="47" t="s">
        <v>775</v>
      </c>
    </row>
    <row r="684" spans="1:2" ht="15" customHeight="1">
      <c r="A684" s="46">
        <v>1372</v>
      </c>
      <c r="B684" s="47" t="s">
        <v>776</v>
      </c>
    </row>
    <row r="685" spans="1:2" ht="15" customHeight="1">
      <c r="A685" s="46">
        <v>1373</v>
      </c>
      <c r="B685" s="47" t="s">
        <v>777</v>
      </c>
    </row>
    <row r="686" spans="1:2" ht="15" customHeight="1">
      <c r="A686" s="46">
        <v>1375</v>
      </c>
      <c r="B686" s="47" t="s">
        <v>778</v>
      </c>
    </row>
    <row r="687" spans="1:2" ht="15" customHeight="1">
      <c r="A687" s="46">
        <v>1378</v>
      </c>
      <c r="B687" s="47" t="s">
        <v>779</v>
      </c>
    </row>
    <row r="688" spans="1:2" ht="15" customHeight="1">
      <c r="A688" s="46">
        <v>1379</v>
      </c>
      <c r="B688" s="47" t="s">
        <v>780</v>
      </c>
    </row>
    <row r="689" spans="1:2" ht="15" customHeight="1">
      <c r="A689" s="46">
        <v>1380</v>
      </c>
      <c r="B689" s="47" t="s">
        <v>781</v>
      </c>
    </row>
    <row r="690" spans="1:2" ht="15" customHeight="1">
      <c r="A690" s="46">
        <v>1381</v>
      </c>
      <c r="B690" s="47" t="s">
        <v>782</v>
      </c>
    </row>
    <row r="691" spans="1:2" ht="15" customHeight="1">
      <c r="A691" s="46">
        <v>1383</v>
      </c>
      <c r="B691" s="47" t="s">
        <v>783</v>
      </c>
    </row>
    <row r="692" spans="1:2" ht="15" customHeight="1">
      <c r="A692" s="46">
        <v>1384</v>
      </c>
      <c r="B692" s="47" t="s">
        <v>784</v>
      </c>
    </row>
    <row r="693" spans="1:2" ht="15" customHeight="1">
      <c r="A693" s="46">
        <v>1385</v>
      </c>
      <c r="B693" s="47" t="s">
        <v>785</v>
      </c>
    </row>
    <row r="694" spans="1:2" ht="15" customHeight="1">
      <c r="A694" s="46">
        <v>1386</v>
      </c>
      <c r="B694" s="47" t="s">
        <v>786</v>
      </c>
    </row>
    <row r="695" spans="1:2" ht="15" customHeight="1">
      <c r="A695" s="46">
        <v>1387</v>
      </c>
      <c r="B695" s="47" t="s">
        <v>787</v>
      </c>
    </row>
    <row r="696" spans="1:2" ht="15" customHeight="1">
      <c r="A696" s="46">
        <v>1388</v>
      </c>
      <c r="B696" s="47" t="s">
        <v>788</v>
      </c>
    </row>
    <row r="697" spans="1:2" ht="15" customHeight="1">
      <c r="A697" s="46">
        <v>1389</v>
      </c>
      <c r="B697" s="47" t="s">
        <v>789</v>
      </c>
    </row>
    <row r="698" spans="1:2" ht="15" customHeight="1">
      <c r="A698" s="46">
        <v>1390</v>
      </c>
      <c r="B698" s="47" t="s">
        <v>790</v>
      </c>
    </row>
    <row r="699" spans="1:2" ht="15" customHeight="1">
      <c r="A699" s="46">
        <v>1390</v>
      </c>
      <c r="B699" s="47" t="s">
        <v>790</v>
      </c>
    </row>
    <row r="700" spans="1:2" ht="15" customHeight="1">
      <c r="A700" s="46">
        <v>1391</v>
      </c>
      <c r="B700" s="47" t="s">
        <v>791</v>
      </c>
    </row>
    <row r="701" spans="1:2" ht="15" customHeight="1">
      <c r="A701" s="46">
        <v>1392</v>
      </c>
      <c r="B701" s="47" t="s">
        <v>792</v>
      </c>
    </row>
    <row r="702" spans="1:2" ht="15" customHeight="1">
      <c r="A702" s="46">
        <v>1392</v>
      </c>
      <c r="B702" s="47" t="s">
        <v>792</v>
      </c>
    </row>
    <row r="703" spans="1:2" ht="15" customHeight="1">
      <c r="A703" s="46">
        <v>1393</v>
      </c>
      <c r="B703" s="47" t="s">
        <v>793</v>
      </c>
    </row>
    <row r="704" spans="1:2" ht="15" customHeight="1">
      <c r="A704" s="46">
        <v>1394</v>
      </c>
      <c r="B704" s="47" t="s">
        <v>794</v>
      </c>
    </row>
    <row r="705" spans="1:2" ht="15" customHeight="1">
      <c r="A705" s="46">
        <v>1395</v>
      </c>
      <c r="B705" s="47" t="s">
        <v>795</v>
      </c>
    </row>
    <row r="706" spans="1:2" ht="15" customHeight="1">
      <c r="A706" s="46">
        <v>1396</v>
      </c>
      <c r="B706" s="47" t="s">
        <v>796</v>
      </c>
    </row>
    <row r="707" spans="1:2" ht="15" customHeight="1">
      <c r="A707" s="46">
        <v>1397</v>
      </c>
      <c r="B707" s="47" t="s">
        <v>797</v>
      </c>
    </row>
    <row r="708" spans="1:2" ht="15" customHeight="1">
      <c r="A708" s="46">
        <v>1398</v>
      </c>
      <c r="B708" s="47" t="s">
        <v>798</v>
      </c>
    </row>
    <row r="709" spans="1:2" ht="15" customHeight="1">
      <c r="A709" s="46">
        <v>1399</v>
      </c>
      <c r="B709" s="47" t="s">
        <v>799</v>
      </c>
    </row>
    <row r="710" spans="1:2" ht="15" customHeight="1">
      <c r="A710" s="46">
        <v>1399</v>
      </c>
      <c r="B710" s="47" t="s">
        <v>799</v>
      </c>
    </row>
    <row r="711" spans="1:2" ht="15" customHeight="1">
      <c r="A711" s="46">
        <v>1400</v>
      </c>
      <c r="B711" s="47" t="s">
        <v>800</v>
      </c>
    </row>
    <row r="712" spans="1:2" ht="15" customHeight="1">
      <c r="A712" s="46">
        <v>1401</v>
      </c>
      <c r="B712" s="47" t="s">
        <v>801</v>
      </c>
    </row>
    <row r="713" spans="1:2">
      <c r="A713" s="46">
        <v>1402</v>
      </c>
      <c r="B713" s="47" t="s">
        <v>802</v>
      </c>
    </row>
    <row r="714" spans="1:2" ht="15" customHeight="1">
      <c r="A714" s="46">
        <v>1403</v>
      </c>
      <c r="B714" s="47" t="s">
        <v>803</v>
      </c>
    </row>
    <row r="715" spans="1:2" ht="15" customHeight="1">
      <c r="A715" s="46">
        <v>1403</v>
      </c>
      <c r="B715" s="47" t="s">
        <v>803</v>
      </c>
    </row>
    <row r="716" spans="1:2" ht="15" customHeight="1">
      <c r="A716" s="46">
        <v>1404</v>
      </c>
      <c r="B716" s="47" t="s">
        <v>804</v>
      </c>
    </row>
    <row r="717" spans="1:2" ht="15" customHeight="1">
      <c r="A717" s="46">
        <v>1405</v>
      </c>
      <c r="B717" s="47" t="s">
        <v>805</v>
      </c>
    </row>
    <row r="718" spans="1:2" ht="15" customHeight="1">
      <c r="A718" s="46">
        <v>1406</v>
      </c>
      <c r="B718" s="47" t="s">
        <v>806</v>
      </c>
    </row>
    <row r="719" spans="1:2" ht="15" customHeight="1">
      <c r="A719" s="46">
        <v>1406</v>
      </c>
      <c r="B719" s="47" t="s">
        <v>806</v>
      </c>
    </row>
    <row r="720" spans="1:2" ht="15" customHeight="1">
      <c r="A720" s="46">
        <v>1407</v>
      </c>
      <c r="B720" s="47" t="s">
        <v>807</v>
      </c>
    </row>
    <row r="721" spans="1:2" ht="15" customHeight="1">
      <c r="A721" s="46">
        <v>1408</v>
      </c>
      <c r="B721" s="47" t="s">
        <v>808</v>
      </c>
    </row>
    <row r="722" spans="1:2" ht="15" customHeight="1">
      <c r="A722" s="46">
        <v>1409</v>
      </c>
      <c r="B722" s="47" t="s">
        <v>809</v>
      </c>
    </row>
    <row r="723" spans="1:2" ht="15" customHeight="1">
      <c r="A723" s="46">
        <v>1410</v>
      </c>
      <c r="B723" s="47" t="s">
        <v>810</v>
      </c>
    </row>
    <row r="724" spans="1:2" ht="15" customHeight="1">
      <c r="A724" s="46">
        <v>1412</v>
      </c>
      <c r="B724" s="47" t="s">
        <v>811</v>
      </c>
    </row>
    <row r="725" spans="1:2" ht="15" customHeight="1">
      <c r="A725" s="46">
        <v>1413</v>
      </c>
      <c r="B725" s="47" t="s">
        <v>812</v>
      </c>
    </row>
    <row r="726" spans="1:2" ht="15" customHeight="1">
      <c r="A726" s="46">
        <v>1414</v>
      </c>
      <c r="B726" s="47" t="s">
        <v>813</v>
      </c>
    </row>
    <row r="727" spans="1:2" ht="15" customHeight="1">
      <c r="A727" s="46">
        <v>1416</v>
      </c>
      <c r="B727" s="47" t="s">
        <v>814</v>
      </c>
    </row>
    <row r="728" spans="1:2" ht="15" customHeight="1">
      <c r="A728" s="46">
        <v>1417</v>
      </c>
      <c r="B728" s="47" t="s">
        <v>815</v>
      </c>
    </row>
    <row r="729" spans="1:2" ht="15" customHeight="1">
      <c r="A729" s="46">
        <v>1418</v>
      </c>
      <c r="B729" s="47" t="s">
        <v>816</v>
      </c>
    </row>
    <row r="730" spans="1:2" ht="15" customHeight="1">
      <c r="A730" s="46">
        <v>1419</v>
      </c>
      <c r="B730" s="47" t="s">
        <v>817</v>
      </c>
    </row>
    <row r="731" spans="1:2" ht="15" customHeight="1">
      <c r="A731" s="46">
        <v>1420</v>
      </c>
      <c r="B731" s="47" t="s">
        <v>818</v>
      </c>
    </row>
    <row r="732" spans="1:2" ht="15" customHeight="1">
      <c r="A732" s="46">
        <v>1421</v>
      </c>
      <c r="B732" s="47" t="s">
        <v>819</v>
      </c>
    </row>
    <row r="733" spans="1:2" ht="15" customHeight="1">
      <c r="A733" s="46">
        <v>1422</v>
      </c>
      <c r="B733" s="47" t="s">
        <v>820</v>
      </c>
    </row>
    <row r="734" spans="1:2" ht="15" customHeight="1">
      <c r="A734" s="46">
        <v>1423</v>
      </c>
      <c r="B734" s="47" t="s">
        <v>821</v>
      </c>
    </row>
    <row r="735" spans="1:2" ht="15" customHeight="1">
      <c r="A735" s="46">
        <v>1424</v>
      </c>
      <c r="B735" s="47" t="s">
        <v>822</v>
      </c>
    </row>
    <row r="736" spans="1:2" ht="15" customHeight="1">
      <c r="A736" s="46">
        <v>1425</v>
      </c>
      <c r="B736" s="47" t="s">
        <v>823</v>
      </c>
    </row>
    <row r="737" spans="1:2" ht="15" customHeight="1">
      <c r="A737" s="46">
        <v>1426</v>
      </c>
      <c r="B737" s="47" t="s">
        <v>824</v>
      </c>
    </row>
    <row r="738" spans="1:2" ht="15" customHeight="1">
      <c r="A738" s="46">
        <v>1427</v>
      </c>
      <c r="B738" s="47" t="s">
        <v>825</v>
      </c>
    </row>
    <row r="739" spans="1:2" ht="15" customHeight="1">
      <c r="A739" s="46">
        <v>1428</v>
      </c>
      <c r="B739" s="47" t="s">
        <v>826</v>
      </c>
    </row>
    <row r="740" spans="1:2" ht="15" customHeight="1">
      <c r="A740" s="46">
        <v>1429</v>
      </c>
      <c r="B740" s="47" t="s">
        <v>827</v>
      </c>
    </row>
    <row r="741" spans="1:2" ht="15" customHeight="1">
      <c r="A741" s="46">
        <v>1430</v>
      </c>
      <c r="B741" s="47" t="s">
        <v>828</v>
      </c>
    </row>
    <row r="742" spans="1:2" ht="15" customHeight="1">
      <c r="A742" s="46">
        <v>1431</v>
      </c>
      <c r="B742" s="47" t="s">
        <v>829</v>
      </c>
    </row>
    <row r="743" spans="1:2" ht="15" customHeight="1">
      <c r="A743" s="46">
        <v>1432</v>
      </c>
      <c r="B743" s="47" t="s">
        <v>830</v>
      </c>
    </row>
    <row r="744" spans="1:2" ht="15" customHeight="1">
      <c r="A744" s="46">
        <v>1433</v>
      </c>
      <c r="B744" s="47" t="s">
        <v>831</v>
      </c>
    </row>
    <row r="745" spans="1:2" ht="15" customHeight="1">
      <c r="A745" s="46">
        <v>1434</v>
      </c>
      <c r="B745" s="47" t="s">
        <v>832</v>
      </c>
    </row>
    <row r="746" spans="1:2" ht="15" customHeight="1">
      <c r="A746" s="46">
        <v>1435</v>
      </c>
      <c r="B746" s="47" t="s">
        <v>833</v>
      </c>
    </row>
    <row r="747" spans="1:2" ht="15" customHeight="1">
      <c r="A747" s="46">
        <v>1436</v>
      </c>
      <c r="B747" s="47" t="s">
        <v>834</v>
      </c>
    </row>
    <row r="748" spans="1:2" ht="15" customHeight="1">
      <c r="A748" s="46">
        <v>1436</v>
      </c>
      <c r="B748" s="47" t="s">
        <v>834</v>
      </c>
    </row>
    <row r="749" spans="1:2" ht="15" customHeight="1">
      <c r="A749" s="46">
        <v>1436</v>
      </c>
      <c r="B749" s="47" t="s">
        <v>834</v>
      </c>
    </row>
    <row r="750" spans="1:2" ht="15" customHeight="1">
      <c r="A750" s="46">
        <v>1437</v>
      </c>
      <c r="B750" s="47" t="s">
        <v>835</v>
      </c>
    </row>
    <row r="751" spans="1:2" ht="15" customHeight="1">
      <c r="A751" s="46">
        <v>1437</v>
      </c>
      <c r="B751" s="47" t="s">
        <v>835</v>
      </c>
    </row>
    <row r="752" spans="1:2" ht="15" customHeight="1">
      <c r="A752" s="46">
        <v>1438</v>
      </c>
      <c r="B752" s="47" t="s">
        <v>836</v>
      </c>
    </row>
    <row r="753" spans="1:2" ht="15" customHeight="1">
      <c r="A753" s="46">
        <v>1439</v>
      </c>
      <c r="B753" s="47" t="s">
        <v>837</v>
      </c>
    </row>
    <row r="754" spans="1:2" ht="15" customHeight="1">
      <c r="A754" s="46">
        <v>1440</v>
      </c>
      <c r="B754" s="47" t="s">
        <v>838</v>
      </c>
    </row>
    <row r="755" spans="1:2" ht="15" customHeight="1">
      <c r="A755" s="46">
        <v>1440</v>
      </c>
      <c r="B755" s="47" t="s">
        <v>838</v>
      </c>
    </row>
    <row r="756" spans="1:2" ht="15" customHeight="1">
      <c r="A756" s="46">
        <v>1441</v>
      </c>
      <c r="B756" s="47" t="s">
        <v>839</v>
      </c>
    </row>
    <row r="757" spans="1:2" ht="15" customHeight="1">
      <c r="A757" s="46">
        <v>1442</v>
      </c>
      <c r="B757" s="47" t="s">
        <v>840</v>
      </c>
    </row>
    <row r="758" spans="1:2" ht="15" customHeight="1">
      <c r="A758" s="46">
        <v>1444</v>
      </c>
      <c r="B758" s="47" t="s">
        <v>841</v>
      </c>
    </row>
    <row r="759" spans="1:2" ht="15" customHeight="1">
      <c r="A759" s="46">
        <v>1445</v>
      </c>
      <c r="B759" s="47" t="s">
        <v>842</v>
      </c>
    </row>
    <row r="760" spans="1:2" ht="15" customHeight="1">
      <c r="A760" s="46">
        <v>1445</v>
      </c>
      <c r="B760" s="47" t="s">
        <v>842</v>
      </c>
    </row>
    <row r="761" spans="1:2" ht="15" customHeight="1">
      <c r="A761" s="46">
        <v>1446</v>
      </c>
      <c r="B761" s="47" t="s">
        <v>843</v>
      </c>
    </row>
    <row r="762" spans="1:2" ht="15" customHeight="1">
      <c r="A762" s="46">
        <v>1446</v>
      </c>
      <c r="B762" s="47" t="s">
        <v>843</v>
      </c>
    </row>
    <row r="763" spans="1:2" ht="15" customHeight="1">
      <c r="A763" s="46">
        <v>1447</v>
      </c>
      <c r="B763" s="47" t="s">
        <v>844</v>
      </c>
    </row>
    <row r="764" spans="1:2" ht="15" customHeight="1">
      <c r="A764" s="46">
        <v>1448</v>
      </c>
      <c r="B764" s="47" t="s">
        <v>845</v>
      </c>
    </row>
    <row r="765" spans="1:2" ht="15" customHeight="1">
      <c r="A765" s="46">
        <v>1449</v>
      </c>
      <c r="B765" s="47" t="s">
        <v>846</v>
      </c>
    </row>
    <row r="766" spans="1:2" ht="15" customHeight="1">
      <c r="A766" s="46">
        <v>1450</v>
      </c>
      <c r="B766" s="47" t="s">
        <v>847</v>
      </c>
    </row>
    <row r="767" spans="1:2" ht="15" customHeight="1">
      <c r="A767" s="46">
        <v>1451</v>
      </c>
      <c r="B767" s="47" t="s">
        <v>848</v>
      </c>
    </row>
    <row r="768" spans="1:2" ht="15" customHeight="1">
      <c r="A768" s="46">
        <v>1452</v>
      </c>
      <c r="B768" s="47" t="s">
        <v>849</v>
      </c>
    </row>
    <row r="769" spans="1:2" ht="15" customHeight="1">
      <c r="A769" s="46">
        <v>1453</v>
      </c>
      <c r="B769" s="47" t="s">
        <v>850</v>
      </c>
    </row>
    <row r="770" spans="1:2" ht="15" customHeight="1">
      <c r="A770" s="46">
        <v>1454</v>
      </c>
      <c r="B770" s="47" t="s">
        <v>851</v>
      </c>
    </row>
    <row r="771" spans="1:2" ht="15" customHeight="1">
      <c r="A771" s="46">
        <v>1455</v>
      </c>
      <c r="B771" s="47" t="s">
        <v>852</v>
      </c>
    </row>
    <row r="772" spans="1:2" ht="15" customHeight="1">
      <c r="A772" s="46">
        <v>1456</v>
      </c>
      <c r="B772" s="47" t="s">
        <v>853</v>
      </c>
    </row>
    <row r="773" spans="1:2" ht="15" customHeight="1">
      <c r="A773" s="46">
        <v>1457</v>
      </c>
      <c r="B773" s="47" t="s">
        <v>854</v>
      </c>
    </row>
    <row r="774" spans="1:2" ht="15" customHeight="1">
      <c r="A774" s="46">
        <v>1458</v>
      </c>
      <c r="B774" s="47" t="s">
        <v>855</v>
      </c>
    </row>
    <row r="775" spans="1:2" ht="15" customHeight="1">
      <c r="A775" s="46">
        <v>1459</v>
      </c>
      <c r="B775" s="47" t="s">
        <v>856</v>
      </c>
    </row>
    <row r="776" spans="1:2" ht="15" customHeight="1">
      <c r="A776" s="46">
        <v>1460</v>
      </c>
      <c r="B776" s="47" t="s">
        <v>857</v>
      </c>
    </row>
    <row r="777" spans="1:2" ht="15" customHeight="1">
      <c r="A777" s="46">
        <v>1461</v>
      </c>
      <c r="B777" s="47" t="s">
        <v>858</v>
      </c>
    </row>
    <row r="778" spans="1:2" ht="15" customHeight="1">
      <c r="A778" s="46">
        <v>1462</v>
      </c>
      <c r="B778" s="47" t="s">
        <v>859</v>
      </c>
    </row>
    <row r="779" spans="1:2" ht="15" customHeight="1">
      <c r="A779" s="46">
        <v>1463</v>
      </c>
      <c r="B779" s="47" t="s">
        <v>860</v>
      </c>
    </row>
    <row r="780" spans="1:2" ht="15" customHeight="1">
      <c r="A780" s="46">
        <v>1463</v>
      </c>
      <c r="B780" s="47" t="s">
        <v>860</v>
      </c>
    </row>
    <row r="781" spans="1:2" ht="15" customHeight="1">
      <c r="A781" s="46">
        <v>1464</v>
      </c>
      <c r="B781" s="47" t="s">
        <v>861</v>
      </c>
    </row>
    <row r="782" spans="1:2" ht="15" customHeight="1">
      <c r="A782" s="46">
        <v>1465</v>
      </c>
      <c r="B782" s="47" t="s">
        <v>862</v>
      </c>
    </row>
    <row r="783" spans="1:2" ht="15" customHeight="1">
      <c r="A783" s="46">
        <v>1466</v>
      </c>
      <c r="B783" s="47" t="s">
        <v>863</v>
      </c>
    </row>
    <row r="784" spans="1:2" ht="15" customHeight="1">
      <c r="A784" s="46">
        <v>1467</v>
      </c>
      <c r="B784" s="47" t="s">
        <v>864</v>
      </c>
    </row>
    <row r="785" spans="1:2">
      <c r="A785" s="46">
        <v>1468</v>
      </c>
      <c r="B785" s="47" t="s">
        <v>865</v>
      </c>
    </row>
    <row r="786" spans="1:2" ht="15" customHeight="1">
      <c r="A786" s="46">
        <v>1470</v>
      </c>
      <c r="B786" s="47" t="s">
        <v>866</v>
      </c>
    </row>
    <row r="787" spans="1:2" ht="15" customHeight="1">
      <c r="A787" s="46">
        <v>1471</v>
      </c>
      <c r="B787" s="47" t="s">
        <v>867</v>
      </c>
    </row>
    <row r="788" spans="1:2" ht="15" customHeight="1">
      <c r="A788" s="46">
        <v>1471</v>
      </c>
      <c r="B788" s="47" t="s">
        <v>867</v>
      </c>
    </row>
    <row r="789" spans="1:2">
      <c r="A789" s="46">
        <v>1472</v>
      </c>
      <c r="B789" s="47" t="s">
        <v>868</v>
      </c>
    </row>
    <row r="790" spans="1:2" ht="15" customHeight="1">
      <c r="A790" s="46">
        <v>1473</v>
      </c>
      <c r="B790" s="47" t="s">
        <v>869</v>
      </c>
    </row>
    <row r="791" spans="1:2" ht="15" customHeight="1">
      <c r="A791" s="46">
        <v>1474</v>
      </c>
      <c r="B791" s="47" t="s">
        <v>870</v>
      </c>
    </row>
    <row r="792" spans="1:2" ht="15" customHeight="1">
      <c r="A792" s="46">
        <v>1475</v>
      </c>
      <c r="B792" s="47" t="s">
        <v>871</v>
      </c>
    </row>
    <row r="793" spans="1:2" ht="15" customHeight="1">
      <c r="A793" s="46">
        <v>1476</v>
      </c>
      <c r="B793" s="47" t="s">
        <v>872</v>
      </c>
    </row>
    <row r="794" spans="1:2" ht="15" customHeight="1">
      <c r="A794" s="46">
        <v>1477</v>
      </c>
      <c r="B794" s="47" t="s">
        <v>873</v>
      </c>
    </row>
    <row r="795" spans="1:2" ht="15" customHeight="1">
      <c r="A795" s="46">
        <v>1478</v>
      </c>
      <c r="B795" s="47" t="s">
        <v>874</v>
      </c>
    </row>
    <row r="796" spans="1:2" ht="15" customHeight="1">
      <c r="A796" s="46">
        <v>1479</v>
      </c>
      <c r="B796" s="47" t="s">
        <v>875</v>
      </c>
    </row>
    <row r="797" spans="1:2" ht="15" customHeight="1">
      <c r="A797" s="46">
        <v>1480</v>
      </c>
      <c r="B797" s="47" t="s">
        <v>876</v>
      </c>
    </row>
    <row r="798" spans="1:2" ht="15" customHeight="1">
      <c r="A798" s="46">
        <v>1481</v>
      </c>
      <c r="B798" s="47" t="s">
        <v>877</v>
      </c>
    </row>
    <row r="799" spans="1:2" ht="15" customHeight="1">
      <c r="A799" s="46">
        <v>1482</v>
      </c>
      <c r="B799" s="47" t="s">
        <v>878</v>
      </c>
    </row>
    <row r="800" spans="1:2" ht="15" customHeight="1">
      <c r="A800" s="46">
        <v>1483</v>
      </c>
      <c r="B800" s="47" t="s">
        <v>879</v>
      </c>
    </row>
    <row r="801" spans="1:2" ht="15" customHeight="1">
      <c r="A801" s="46">
        <v>1484</v>
      </c>
      <c r="B801" s="47" t="s">
        <v>880</v>
      </c>
    </row>
    <row r="802" spans="1:2" ht="15" customHeight="1">
      <c r="A802" s="46">
        <v>1489</v>
      </c>
      <c r="B802" s="47" t="s">
        <v>881</v>
      </c>
    </row>
    <row r="803" spans="1:2" ht="15" customHeight="1">
      <c r="A803" s="46">
        <v>1499</v>
      </c>
      <c r="B803" s="47" t="s">
        <v>882</v>
      </c>
    </row>
    <row r="804" spans="1:2" ht="15" customHeight="1">
      <c r="A804" s="46">
        <v>1510</v>
      </c>
      <c r="B804" s="47" t="s">
        <v>883</v>
      </c>
    </row>
    <row r="805" spans="1:2" ht="15" customHeight="1">
      <c r="A805" s="46">
        <v>1511</v>
      </c>
      <c r="B805" s="47" t="s">
        <v>884</v>
      </c>
    </row>
    <row r="806" spans="1:2" ht="15" customHeight="1">
      <c r="A806" s="46">
        <v>1512</v>
      </c>
      <c r="B806" s="47" t="s">
        <v>885</v>
      </c>
    </row>
    <row r="807" spans="1:2" ht="15" customHeight="1">
      <c r="A807" s="46">
        <v>1513</v>
      </c>
      <c r="B807" s="47" t="s">
        <v>886</v>
      </c>
    </row>
    <row r="808" spans="1:2" ht="15" customHeight="1">
      <c r="A808" s="46">
        <v>1515</v>
      </c>
      <c r="B808" s="47" t="s">
        <v>887</v>
      </c>
    </row>
    <row r="809" spans="1:2" ht="15" customHeight="1">
      <c r="A809" s="46">
        <v>1516</v>
      </c>
      <c r="B809" s="47" t="s">
        <v>888</v>
      </c>
    </row>
    <row r="810" spans="1:2" ht="15" customHeight="1">
      <c r="A810" s="46">
        <v>1518</v>
      </c>
      <c r="B810" s="47" t="s">
        <v>889</v>
      </c>
    </row>
    <row r="811" spans="1:2" ht="15" customHeight="1">
      <c r="A811" s="46">
        <v>1519</v>
      </c>
      <c r="B811" s="47" t="s">
        <v>890</v>
      </c>
    </row>
    <row r="812" spans="1:2" ht="15" customHeight="1">
      <c r="A812" s="46">
        <v>1520</v>
      </c>
      <c r="B812" s="47" t="s">
        <v>891</v>
      </c>
    </row>
    <row r="813" spans="1:2" ht="15" customHeight="1">
      <c r="A813" s="46">
        <v>1521</v>
      </c>
      <c r="B813" s="47" t="s">
        <v>892</v>
      </c>
    </row>
    <row r="814" spans="1:2" ht="15" customHeight="1">
      <c r="A814" s="46">
        <v>1522</v>
      </c>
      <c r="B814" s="47" t="s">
        <v>893</v>
      </c>
    </row>
    <row r="815" spans="1:2" ht="15" customHeight="1">
      <c r="A815" s="46">
        <v>1523</v>
      </c>
      <c r="B815" s="47" t="s">
        <v>894</v>
      </c>
    </row>
    <row r="816" spans="1:2" ht="15" customHeight="1">
      <c r="A816" s="46">
        <v>1524</v>
      </c>
      <c r="B816" s="47" t="s">
        <v>895</v>
      </c>
    </row>
    <row r="817" spans="1:2" ht="15" customHeight="1">
      <c r="A817" s="46">
        <v>1525</v>
      </c>
      <c r="B817" s="47" t="s">
        <v>896</v>
      </c>
    </row>
    <row r="818" spans="1:2" ht="15" customHeight="1">
      <c r="A818" s="46">
        <v>1526</v>
      </c>
      <c r="B818" s="47" t="s">
        <v>897</v>
      </c>
    </row>
    <row r="819" spans="1:2" ht="15" customHeight="1">
      <c r="A819" s="46">
        <v>1528</v>
      </c>
      <c r="B819" s="47" t="s">
        <v>898</v>
      </c>
    </row>
    <row r="820" spans="1:2" ht="15" customHeight="1">
      <c r="A820" s="46">
        <v>1529</v>
      </c>
      <c r="B820" s="47" t="s">
        <v>899</v>
      </c>
    </row>
    <row r="821" spans="1:2" ht="15" customHeight="1">
      <c r="A821" s="46">
        <v>1530</v>
      </c>
      <c r="B821" s="47" t="s">
        <v>900</v>
      </c>
    </row>
    <row r="822" spans="1:2" ht="15" customHeight="1">
      <c r="A822" s="46">
        <v>1531</v>
      </c>
      <c r="B822" s="47" t="s">
        <v>901</v>
      </c>
    </row>
    <row r="823" spans="1:2" ht="15" customHeight="1">
      <c r="A823" s="46">
        <v>1532</v>
      </c>
      <c r="B823" s="47" t="s">
        <v>902</v>
      </c>
    </row>
    <row r="824" spans="1:2" ht="15" customHeight="1">
      <c r="A824" s="46">
        <v>1533</v>
      </c>
      <c r="B824" s="47" t="s">
        <v>903</v>
      </c>
    </row>
    <row r="825" spans="1:2" ht="15" customHeight="1">
      <c r="A825" s="46">
        <v>1534</v>
      </c>
      <c r="B825" s="47" t="s">
        <v>904</v>
      </c>
    </row>
    <row r="826" spans="1:2" ht="15" customHeight="1">
      <c r="A826" s="46">
        <v>1535</v>
      </c>
      <c r="B826" s="47" t="s">
        <v>905</v>
      </c>
    </row>
    <row r="827" spans="1:2" ht="15" customHeight="1">
      <c r="A827" s="46">
        <v>1536</v>
      </c>
      <c r="B827" s="47" t="s">
        <v>906</v>
      </c>
    </row>
    <row r="828" spans="1:2" ht="15" customHeight="1">
      <c r="A828" s="46">
        <v>1537</v>
      </c>
      <c r="B828" s="47" t="s">
        <v>907</v>
      </c>
    </row>
    <row r="829" spans="1:2" ht="15" customHeight="1">
      <c r="A829" s="46">
        <v>1538</v>
      </c>
      <c r="B829" s="47" t="s">
        <v>908</v>
      </c>
    </row>
    <row r="830" spans="1:2" ht="15" customHeight="1">
      <c r="A830" s="46">
        <v>1539</v>
      </c>
      <c r="B830" s="47" t="s">
        <v>909</v>
      </c>
    </row>
    <row r="831" spans="1:2" ht="15" customHeight="1">
      <c r="A831" s="46">
        <v>1540</v>
      </c>
      <c r="B831" s="47" t="s">
        <v>910</v>
      </c>
    </row>
    <row r="832" spans="1:2" ht="15" customHeight="1">
      <c r="A832" s="46">
        <v>1541</v>
      </c>
      <c r="B832" s="47" t="s">
        <v>911</v>
      </c>
    </row>
    <row r="833" spans="1:2" ht="15" customHeight="1">
      <c r="A833" s="46">
        <v>1543</v>
      </c>
      <c r="B833" s="47" t="s">
        <v>912</v>
      </c>
    </row>
    <row r="834" spans="1:2" ht="15" customHeight="1">
      <c r="A834" s="46">
        <v>1544</v>
      </c>
      <c r="B834" s="47" t="s">
        <v>913</v>
      </c>
    </row>
    <row r="835" spans="1:2" ht="15" customHeight="1">
      <c r="A835" s="46">
        <v>1545</v>
      </c>
      <c r="B835" s="47" t="s">
        <v>914</v>
      </c>
    </row>
    <row r="836" spans="1:2" ht="15" customHeight="1">
      <c r="A836" s="46">
        <v>1546</v>
      </c>
      <c r="B836" s="47" t="s">
        <v>915</v>
      </c>
    </row>
    <row r="837" spans="1:2" ht="15" customHeight="1">
      <c r="A837" s="46">
        <v>1547</v>
      </c>
      <c r="B837" s="47" t="s">
        <v>916</v>
      </c>
    </row>
    <row r="838" spans="1:2" ht="15" customHeight="1">
      <c r="A838" s="46">
        <v>1548</v>
      </c>
      <c r="B838" s="47" t="s">
        <v>917</v>
      </c>
    </row>
    <row r="839" spans="1:2" ht="15" customHeight="1">
      <c r="A839" s="46">
        <v>1549</v>
      </c>
      <c r="B839" s="47" t="s">
        <v>918</v>
      </c>
    </row>
    <row r="840" spans="1:2" ht="15" customHeight="1">
      <c r="A840" s="46">
        <v>1550</v>
      </c>
      <c r="B840" s="47" t="s">
        <v>919</v>
      </c>
    </row>
    <row r="841" spans="1:2" ht="15" customHeight="1">
      <c r="A841" s="46">
        <v>1552</v>
      </c>
      <c r="B841" s="47" t="s">
        <v>920</v>
      </c>
    </row>
    <row r="842" spans="1:2" ht="15" customHeight="1">
      <c r="A842" s="46">
        <v>1553</v>
      </c>
      <c r="B842" s="47" t="s">
        <v>921</v>
      </c>
    </row>
    <row r="843" spans="1:2" ht="15" customHeight="1">
      <c r="A843" s="46">
        <v>1554</v>
      </c>
      <c r="B843" s="47" t="s">
        <v>922</v>
      </c>
    </row>
    <row r="844" spans="1:2">
      <c r="A844" s="46">
        <v>1555</v>
      </c>
      <c r="B844" s="47" t="s">
        <v>923</v>
      </c>
    </row>
    <row r="845" spans="1:2" ht="15" customHeight="1">
      <c r="A845" s="46">
        <v>1556</v>
      </c>
      <c r="B845" s="47" t="s">
        <v>924</v>
      </c>
    </row>
    <row r="846" spans="1:2" ht="15" customHeight="1">
      <c r="A846" s="46">
        <v>1557</v>
      </c>
      <c r="B846" s="47" t="s">
        <v>925</v>
      </c>
    </row>
    <row r="847" spans="1:2" ht="15" customHeight="1">
      <c r="A847" s="46">
        <v>1558</v>
      </c>
      <c r="B847" s="47" t="s">
        <v>926</v>
      </c>
    </row>
    <row r="848" spans="1:2" ht="15" customHeight="1">
      <c r="A848" s="46">
        <v>1559</v>
      </c>
      <c r="B848" s="47" t="s">
        <v>927</v>
      </c>
    </row>
    <row r="849" spans="1:2" ht="15" customHeight="1">
      <c r="A849" s="46">
        <v>1560</v>
      </c>
      <c r="B849" s="47" t="s">
        <v>928</v>
      </c>
    </row>
    <row r="850" spans="1:2" ht="15" customHeight="1">
      <c r="A850" s="46">
        <v>1561</v>
      </c>
      <c r="B850" s="47" t="s">
        <v>929</v>
      </c>
    </row>
    <row r="851" spans="1:2">
      <c r="A851" s="46">
        <v>1562</v>
      </c>
      <c r="B851" s="47" t="s">
        <v>930</v>
      </c>
    </row>
    <row r="852" spans="1:2" ht="15" customHeight="1">
      <c r="A852" s="46">
        <v>1563</v>
      </c>
      <c r="B852" s="47" t="s">
        <v>931</v>
      </c>
    </row>
    <row r="853" spans="1:2" ht="15" customHeight="1">
      <c r="A853" s="46">
        <v>1563</v>
      </c>
      <c r="B853" s="47" t="s">
        <v>931</v>
      </c>
    </row>
    <row r="854" spans="1:2" ht="15" customHeight="1">
      <c r="A854" s="46">
        <v>1564</v>
      </c>
      <c r="B854" s="47" t="s">
        <v>932</v>
      </c>
    </row>
    <row r="855" spans="1:2" ht="15" customHeight="1">
      <c r="A855" s="46">
        <v>1565</v>
      </c>
      <c r="B855" s="47" t="s">
        <v>933</v>
      </c>
    </row>
    <row r="856" spans="1:2" ht="15" customHeight="1">
      <c r="A856" s="46">
        <v>1566</v>
      </c>
      <c r="B856" s="47" t="s">
        <v>934</v>
      </c>
    </row>
    <row r="857" spans="1:2">
      <c r="A857" s="46">
        <v>1567</v>
      </c>
      <c r="B857" s="47" t="s">
        <v>935</v>
      </c>
    </row>
    <row r="858" spans="1:2" ht="15" customHeight="1">
      <c r="A858" s="46">
        <v>1568</v>
      </c>
      <c r="B858" s="47" t="s">
        <v>936</v>
      </c>
    </row>
    <row r="859" spans="1:2" ht="15" customHeight="1">
      <c r="A859" s="46">
        <v>1568</v>
      </c>
      <c r="B859" s="47" t="s">
        <v>936</v>
      </c>
    </row>
    <row r="860" spans="1:2" ht="15" customHeight="1">
      <c r="A860" s="46">
        <v>1569</v>
      </c>
      <c r="B860" s="47" t="s">
        <v>937</v>
      </c>
    </row>
    <row r="861" spans="1:2" ht="15" customHeight="1">
      <c r="A861" s="46">
        <v>1570</v>
      </c>
      <c r="B861" s="47" t="s">
        <v>938</v>
      </c>
    </row>
    <row r="862" spans="1:2" ht="15" customHeight="1">
      <c r="A862" s="46">
        <v>1571</v>
      </c>
      <c r="B862" s="47" t="s">
        <v>939</v>
      </c>
    </row>
    <row r="863" spans="1:2" ht="15" customHeight="1">
      <c r="A863" s="46">
        <v>1572</v>
      </c>
      <c r="B863" s="47" t="s">
        <v>940</v>
      </c>
    </row>
    <row r="864" spans="1:2" ht="15" customHeight="1">
      <c r="A864" s="46">
        <v>1573</v>
      </c>
      <c r="B864" s="47" t="s">
        <v>941</v>
      </c>
    </row>
    <row r="865" spans="1:2" ht="15" customHeight="1">
      <c r="A865" s="46">
        <v>1574</v>
      </c>
      <c r="B865" s="47" t="s">
        <v>942</v>
      </c>
    </row>
    <row r="866" spans="1:2" ht="15" customHeight="1">
      <c r="A866" s="46">
        <v>1575</v>
      </c>
      <c r="B866" s="47" t="s">
        <v>943</v>
      </c>
    </row>
    <row r="867" spans="1:2" ht="15" customHeight="1">
      <c r="A867" s="46">
        <v>1576</v>
      </c>
      <c r="B867" s="47" t="s">
        <v>944</v>
      </c>
    </row>
    <row r="868" spans="1:2" ht="15" customHeight="1">
      <c r="A868" s="46">
        <v>1577</v>
      </c>
      <c r="B868" s="47" t="s">
        <v>945</v>
      </c>
    </row>
    <row r="869" spans="1:2" ht="15" customHeight="1">
      <c r="A869" s="46">
        <v>1578</v>
      </c>
      <c r="B869" s="47" t="s">
        <v>946</v>
      </c>
    </row>
    <row r="870" spans="1:2" ht="15" customHeight="1">
      <c r="A870" s="46">
        <v>1579</v>
      </c>
      <c r="B870" s="47" t="s">
        <v>947</v>
      </c>
    </row>
    <row r="871" spans="1:2" ht="15" customHeight="1">
      <c r="A871" s="46">
        <v>1580</v>
      </c>
      <c r="B871" s="47" t="s">
        <v>948</v>
      </c>
    </row>
    <row r="872" spans="1:2" ht="15" customHeight="1">
      <c r="A872" s="46">
        <v>1581</v>
      </c>
      <c r="B872" s="47" t="s">
        <v>949</v>
      </c>
    </row>
    <row r="873" spans="1:2" ht="15" customHeight="1">
      <c r="A873" s="46">
        <v>1584</v>
      </c>
      <c r="B873" s="47" t="s">
        <v>950</v>
      </c>
    </row>
    <row r="874" spans="1:2" ht="15" customHeight="1">
      <c r="A874" s="46">
        <v>1589</v>
      </c>
      <c r="B874" s="47" t="s">
        <v>951</v>
      </c>
    </row>
    <row r="875" spans="1:2" ht="15" customHeight="1">
      <c r="A875" s="46">
        <v>1592</v>
      </c>
      <c r="B875" s="47" t="s">
        <v>952</v>
      </c>
    </row>
    <row r="876" spans="1:2" ht="15" customHeight="1">
      <c r="A876" s="46">
        <v>1593</v>
      </c>
      <c r="B876" s="47" t="s">
        <v>953</v>
      </c>
    </row>
    <row r="877" spans="1:2" ht="15" customHeight="1">
      <c r="A877" s="46">
        <v>1594</v>
      </c>
      <c r="B877" s="47" t="s">
        <v>954</v>
      </c>
    </row>
    <row r="878" spans="1:2" ht="15" customHeight="1">
      <c r="A878" s="46">
        <v>1616</v>
      </c>
      <c r="B878" s="47" t="s">
        <v>955</v>
      </c>
    </row>
    <row r="879" spans="1:2" ht="15" customHeight="1">
      <c r="A879" s="46">
        <v>1617</v>
      </c>
      <c r="B879" s="47" t="s">
        <v>956</v>
      </c>
    </row>
    <row r="880" spans="1:2" ht="15" customHeight="1">
      <c r="A880" s="46">
        <v>1618</v>
      </c>
      <c r="B880" s="47" t="s">
        <v>957</v>
      </c>
    </row>
    <row r="881" spans="1:2" ht="15" customHeight="1">
      <c r="A881" s="46">
        <v>1625</v>
      </c>
      <c r="B881" s="47" t="s">
        <v>958</v>
      </c>
    </row>
    <row r="882" spans="1:2" ht="15" customHeight="1">
      <c r="A882" s="46">
        <v>1630</v>
      </c>
      <c r="B882" s="47" t="s">
        <v>959</v>
      </c>
    </row>
    <row r="883" spans="1:2" ht="15" customHeight="1">
      <c r="A883" s="46">
        <v>1631</v>
      </c>
      <c r="B883" s="47" t="s">
        <v>960</v>
      </c>
    </row>
    <row r="884" spans="1:2" ht="15" customHeight="1">
      <c r="A884" s="46">
        <v>1634</v>
      </c>
      <c r="B884" s="47" t="s">
        <v>961</v>
      </c>
    </row>
    <row r="885" spans="1:2" ht="15" customHeight="1">
      <c r="A885" s="46">
        <v>1645</v>
      </c>
      <c r="B885" s="47" t="s">
        <v>962</v>
      </c>
    </row>
    <row r="886" spans="1:2" ht="15" customHeight="1">
      <c r="A886" s="46">
        <v>1646</v>
      </c>
      <c r="B886" s="47" t="s">
        <v>963</v>
      </c>
    </row>
    <row r="887" spans="1:2" ht="15" customHeight="1">
      <c r="A887" s="46">
        <v>1647</v>
      </c>
      <c r="B887" s="47" t="s">
        <v>964</v>
      </c>
    </row>
    <row r="888" spans="1:2" ht="15" customHeight="1">
      <c r="A888" s="46">
        <v>1648</v>
      </c>
      <c r="B888" s="47" t="s">
        <v>965</v>
      </c>
    </row>
    <row r="889" spans="1:2" ht="15" customHeight="1">
      <c r="A889" s="46">
        <v>1650</v>
      </c>
      <c r="B889" s="47" t="s">
        <v>966</v>
      </c>
    </row>
    <row r="890" spans="1:2" ht="15" customHeight="1">
      <c r="A890" s="46">
        <v>1651</v>
      </c>
      <c r="B890" s="47" t="s">
        <v>967</v>
      </c>
    </row>
    <row r="891" spans="1:2" ht="15" customHeight="1">
      <c r="A891" s="46">
        <v>1657</v>
      </c>
      <c r="B891" s="47" t="s">
        <v>968</v>
      </c>
    </row>
    <row r="892" spans="1:2" ht="15" customHeight="1">
      <c r="A892" s="46">
        <v>1658</v>
      </c>
      <c r="B892" s="47" t="s">
        <v>969</v>
      </c>
    </row>
    <row r="893" spans="1:2" ht="15" customHeight="1">
      <c r="A893" s="46">
        <v>1659</v>
      </c>
      <c r="B893" s="47" t="s">
        <v>970</v>
      </c>
    </row>
    <row r="894" spans="1:2" ht="15" customHeight="1">
      <c r="A894" s="46">
        <v>1660</v>
      </c>
      <c r="B894" s="47" t="s">
        <v>971</v>
      </c>
    </row>
    <row r="895" spans="1:2" ht="15" customHeight="1">
      <c r="A895" s="46">
        <v>1661</v>
      </c>
      <c r="B895" s="47" t="s">
        <v>972</v>
      </c>
    </row>
    <row r="896" spans="1:2" ht="15" customHeight="1">
      <c r="A896" s="46">
        <v>1662</v>
      </c>
      <c r="B896" s="47" t="s">
        <v>973</v>
      </c>
    </row>
    <row r="897" spans="1:2" ht="15" customHeight="1">
      <c r="A897" s="46">
        <v>1666</v>
      </c>
      <c r="B897" s="47" t="s">
        <v>974</v>
      </c>
    </row>
    <row r="898" spans="1:2" ht="15" customHeight="1">
      <c r="A898" s="46">
        <v>1667</v>
      </c>
      <c r="B898" s="47" t="s">
        <v>975</v>
      </c>
    </row>
    <row r="899" spans="1:2" ht="15" customHeight="1">
      <c r="A899" s="46">
        <v>1668</v>
      </c>
      <c r="B899" s="47" t="s">
        <v>976</v>
      </c>
    </row>
    <row r="900" spans="1:2">
      <c r="A900" s="46">
        <v>1669</v>
      </c>
      <c r="B900" s="47" t="s">
        <v>977</v>
      </c>
    </row>
    <row r="901" spans="1:2" ht="15" customHeight="1">
      <c r="A901" s="46">
        <v>1670</v>
      </c>
      <c r="B901" s="47" t="s">
        <v>978</v>
      </c>
    </row>
    <row r="902" spans="1:2" ht="15" customHeight="1">
      <c r="A902" s="46">
        <v>1672</v>
      </c>
      <c r="B902" s="47" t="s">
        <v>979</v>
      </c>
    </row>
    <row r="903" spans="1:2">
      <c r="A903" s="46">
        <v>1673</v>
      </c>
      <c r="B903" s="47" t="s">
        <v>980</v>
      </c>
    </row>
    <row r="904" spans="1:2" ht="15" customHeight="1">
      <c r="A904" s="46">
        <v>1674</v>
      </c>
      <c r="B904" s="47" t="s">
        <v>981</v>
      </c>
    </row>
    <row r="905" spans="1:2" ht="15" customHeight="1">
      <c r="A905" s="46">
        <v>1675</v>
      </c>
      <c r="B905" s="47" t="s">
        <v>982</v>
      </c>
    </row>
    <row r="906" spans="1:2" ht="15" customHeight="1">
      <c r="A906" s="46">
        <v>1675</v>
      </c>
      <c r="B906" s="47" t="s">
        <v>982</v>
      </c>
    </row>
    <row r="907" spans="1:2" ht="15" customHeight="1">
      <c r="A907" s="46">
        <v>1676</v>
      </c>
      <c r="B907" s="47" t="s">
        <v>983</v>
      </c>
    </row>
    <row r="908" spans="1:2" ht="15" customHeight="1">
      <c r="A908" s="46">
        <v>1677</v>
      </c>
      <c r="B908" s="47" t="s">
        <v>984</v>
      </c>
    </row>
    <row r="909" spans="1:2" ht="15" customHeight="1">
      <c r="A909" s="46">
        <v>1678</v>
      </c>
      <c r="B909" s="47" t="s">
        <v>985</v>
      </c>
    </row>
    <row r="910" spans="1:2" ht="15" customHeight="1">
      <c r="A910" s="46">
        <v>1679</v>
      </c>
      <c r="B910" s="47" t="s">
        <v>986</v>
      </c>
    </row>
    <row r="911" spans="1:2" ht="15" customHeight="1">
      <c r="A911" s="46">
        <v>1680</v>
      </c>
      <c r="B911" s="47" t="s">
        <v>987</v>
      </c>
    </row>
    <row r="912" spans="1:2" ht="15" customHeight="1">
      <c r="A912" s="46">
        <v>1681</v>
      </c>
      <c r="B912" s="47" t="s">
        <v>988</v>
      </c>
    </row>
    <row r="913" spans="1:2" ht="15" customHeight="1">
      <c r="A913" s="46">
        <v>1682</v>
      </c>
      <c r="B913" s="47" t="s">
        <v>989</v>
      </c>
    </row>
    <row r="914" spans="1:2" ht="15" customHeight="1">
      <c r="A914" s="46">
        <v>1683</v>
      </c>
      <c r="B914" s="47" t="s">
        <v>990</v>
      </c>
    </row>
    <row r="915" spans="1:2" ht="15" customHeight="1">
      <c r="A915" s="46">
        <v>1684</v>
      </c>
      <c r="B915" s="47" t="s">
        <v>991</v>
      </c>
    </row>
    <row r="916" spans="1:2" ht="15" customHeight="1">
      <c r="A916" s="46">
        <v>1686</v>
      </c>
      <c r="B916" s="47" t="s">
        <v>992</v>
      </c>
    </row>
    <row r="917" spans="1:2" ht="15" customHeight="1">
      <c r="A917" s="46">
        <v>1687</v>
      </c>
      <c r="B917" s="47" t="s">
        <v>993</v>
      </c>
    </row>
    <row r="918" spans="1:2" ht="15" customHeight="1">
      <c r="A918" s="46">
        <v>1688</v>
      </c>
      <c r="B918" s="47" t="s">
        <v>994</v>
      </c>
    </row>
    <row r="919" spans="1:2" ht="15" customHeight="1">
      <c r="A919" s="46">
        <v>1689</v>
      </c>
      <c r="B919" s="47" t="s">
        <v>995</v>
      </c>
    </row>
    <row r="920" spans="1:2" ht="15" customHeight="1">
      <c r="A920" s="46">
        <v>1691</v>
      </c>
      <c r="B920" s="47" t="s">
        <v>996</v>
      </c>
    </row>
    <row r="921" spans="1:2" ht="15" customHeight="1">
      <c r="A921" s="46">
        <v>1693</v>
      </c>
      <c r="B921" s="47" t="s">
        <v>997</v>
      </c>
    </row>
    <row r="922" spans="1:2" ht="15" customHeight="1">
      <c r="A922" s="46">
        <v>1694</v>
      </c>
      <c r="B922" s="47" t="s">
        <v>998</v>
      </c>
    </row>
    <row r="923" spans="1:2" ht="15" customHeight="1">
      <c r="A923" s="46">
        <v>1695</v>
      </c>
      <c r="B923" s="47" t="s">
        <v>999</v>
      </c>
    </row>
    <row r="924" spans="1:2" ht="15" customHeight="1">
      <c r="A924" s="46">
        <v>1696</v>
      </c>
      <c r="B924" s="47" t="s">
        <v>1000</v>
      </c>
    </row>
    <row r="925" spans="1:2" ht="15" customHeight="1">
      <c r="A925" s="46">
        <v>1697</v>
      </c>
      <c r="B925" s="47" t="s">
        <v>1001</v>
      </c>
    </row>
    <row r="926" spans="1:2" ht="15" customHeight="1">
      <c r="A926" s="46">
        <v>1698</v>
      </c>
      <c r="B926" s="47" t="s">
        <v>1002</v>
      </c>
    </row>
    <row r="927" spans="1:2" ht="15" customHeight="1">
      <c r="A927" s="46">
        <v>1699</v>
      </c>
      <c r="B927" s="47" t="s">
        <v>1003</v>
      </c>
    </row>
    <row r="928" spans="1:2" ht="15" customHeight="1">
      <c r="A928" s="46">
        <v>1700</v>
      </c>
      <c r="B928" s="47" t="s">
        <v>1004</v>
      </c>
    </row>
    <row r="929" spans="1:2" ht="15" customHeight="1">
      <c r="A929" s="46">
        <v>1701</v>
      </c>
      <c r="B929" s="47" t="s">
        <v>1005</v>
      </c>
    </row>
    <row r="930" spans="1:2" ht="15" customHeight="1">
      <c r="A930" s="46">
        <v>1702</v>
      </c>
      <c r="B930" s="47" t="s">
        <v>1006</v>
      </c>
    </row>
    <row r="931" spans="1:2" ht="15" customHeight="1">
      <c r="A931" s="46">
        <v>1704</v>
      </c>
      <c r="B931" s="47" t="s">
        <v>1007</v>
      </c>
    </row>
    <row r="932" spans="1:2" ht="15" customHeight="1">
      <c r="A932" s="46">
        <v>1705</v>
      </c>
      <c r="B932" s="47" t="s">
        <v>1008</v>
      </c>
    </row>
    <row r="933" spans="1:2" ht="15" customHeight="1">
      <c r="A933" s="46">
        <v>1706</v>
      </c>
      <c r="B933" s="47" t="s">
        <v>1009</v>
      </c>
    </row>
    <row r="934" spans="1:2" ht="15" customHeight="1">
      <c r="A934" s="46">
        <v>1707</v>
      </c>
      <c r="B934" s="47" t="s">
        <v>1010</v>
      </c>
    </row>
    <row r="935" spans="1:2" ht="15" customHeight="1">
      <c r="A935" s="46">
        <v>1708</v>
      </c>
      <c r="B935" s="47" t="s">
        <v>1011</v>
      </c>
    </row>
    <row r="936" spans="1:2" ht="15" customHeight="1">
      <c r="A936" s="46">
        <v>1709</v>
      </c>
      <c r="B936" s="47" t="s">
        <v>1012</v>
      </c>
    </row>
    <row r="937" spans="1:2" ht="15" customHeight="1">
      <c r="A937" s="46">
        <v>1710</v>
      </c>
      <c r="B937" s="47" t="s">
        <v>1013</v>
      </c>
    </row>
    <row r="938" spans="1:2" ht="15" customHeight="1">
      <c r="A938" s="46">
        <v>1711</v>
      </c>
      <c r="B938" s="47" t="s">
        <v>1014</v>
      </c>
    </row>
    <row r="939" spans="1:2" ht="15" customHeight="1">
      <c r="A939" s="46">
        <v>1713</v>
      </c>
      <c r="B939" s="47" t="s">
        <v>1015</v>
      </c>
    </row>
    <row r="940" spans="1:2" ht="15" customHeight="1">
      <c r="A940" s="46">
        <v>1715</v>
      </c>
      <c r="B940" s="47" t="s">
        <v>1016</v>
      </c>
    </row>
    <row r="941" spans="1:2" ht="15" customHeight="1">
      <c r="A941" s="46">
        <v>1716</v>
      </c>
      <c r="B941" s="47" t="s">
        <v>1017</v>
      </c>
    </row>
    <row r="942" spans="1:2" ht="15" customHeight="1">
      <c r="A942" s="46">
        <v>1717</v>
      </c>
      <c r="B942" s="47" t="s">
        <v>1018</v>
      </c>
    </row>
    <row r="943" spans="1:2" ht="15" customHeight="1">
      <c r="A943" s="46">
        <v>1717</v>
      </c>
      <c r="B943" s="47" t="s">
        <v>1018</v>
      </c>
    </row>
    <row r="944" spans="1:2" ht="15" customHeight="1">
      <c r="A944" s="46">
        <v>1718</v>
      </c>
      <c r="B944" s="47" t="s">
        <v>1019</v>
      </c>
    </row>
    <row r="945" spans="1:2" ht="15" customHeight="1">
      <c r="A945" s="46">
        <v>1719</v>
      </c>
      <c r="B945" s="47" t="s">
        <v>1020</v>
      </c>
    </row>
    <row r="946" spans="1:2" ht="15" customHeight="1">
      <c r="A946" s="46">
        <v>1720</v>
      </c>
      <c r="B946" s="47" t="s">
        <v>1021</v>
      </c>
    </row>
    <row r="947" spans="1:2" ht="15" customHeight="1">
      <c r="A947" s="46">
        <v>1721</v>
      </c>
      <c r="B947" s="47" t="s">
        <v>1022</v>
      </c>
    </row>
    <row r="948" spans="1:2" ht="15" customHeight="1">
      <c r="A948" s="46">
        <v>1722</v>
      </c>
      <c r="B948" s="47" t="s">
        <v>1023</v>
      </c>
    </row>
    <row r="949" spans="1:2" ht="15" customHeight="1">
      <c r="A949" s="46">
        <v>1723</v>
      </c>
      <c r="B949" s="47" t="s">
        <v>1024</v>
      </c>
    </row>
    <row r="950" spans="1:2" ht="15" customHeight="1">
      <c r="A950" s="46">
        <v>1724</v>
      </c>
      <c r="B950" s="47" t="s">
        <v>1025</v>
      </c>
    </row>
    <row r="951" spans="1:2" ht="15" customHeight="1">
      <c r="A951" s="46">
        <v>1725</v>
      </c>
      <c r="B951" s="47" t="s">
        <v>1026</v>
      </c>
    </row>
    <row r="952" spans="1:2" ht="15" customHeight="1">
      <c r="A952" s="46">
        <v>1726</v>
      </c>
      <c r="B952" s="47" t="s">
        <v>1027</v>
      </c>
    </row>
    <row r="953" spans="1:2" ht="15" customHeight="1">
      <c r="A953" s="46">
        <v>1727</v>
      </c>
      <c r="B953" s="47" t="s">
        <v>1028</v>
      </c>
    </row>
    <row r="954" spans="1:2" ht="15" customHeight="1">
      <c r="A954" s="46">
        <v>1728</v>
      </c>
      <c r="B954" s="47" t="s">
        <v>1029</v>
      </c>
    </row>
    <row r="955" spans="1:2" ht="15" customHeight="1">
      <c r="A955" s="46">
        <v>1729</v>
      </c>
      <c r="B955" s="47" t="s">
        <v>1030</v>
      </c>
    </row>
    <row r="956" spans="1:2" ht="15" customHeight="1">
      <c r="A956" s="46">
        <v>1730</v>
      </c>
      <c r="B956" s="47" t="s">
        <v>1031</v>
      </c>
    </row>
    <row r="957" spans="1:2" ht="15" customHeight="1">
      <c r="A957" s="46">
        <v>1731</v>
      </c>
      <c r="B957" s="47" t="s">
        <v>1032</v>
      </c>
    </row>
    <row r="958" spans="1:2" ht="15" customHeight="1">
      <c r="A958" s="46">
        <v>1732</v>
      </c>
      <c r="B958" s="47" t="s">
        <v>1033</v>
      </c>
    </row>
    <row r="959" spans="1:2" ht="15" customHeight="1">
      <c r="A959" s="46">
        <v>1733</v>
      </c>
      <c r="B959" s="47" t="s">
        <v>1034</v>
      </c>
    </row>
    <row r="960" spans="1:2" ht="15" customHeight="1">
      <c r="A960" s="46">
        <v>1735</v>
      </c>
      <c r="B960" s="47" t="s">
        <v>1035</v>
      </c>
    </row>
    <row r="961" spans="1:2" ht="15" customHeight="1">
      <c r="A961" s="46">
        <v>1736</v>
      </c>
      <c r="B961" s="47" t="s">
        <v>1036</v>
      </c>
    </row>
    <row r="962" spans="1:2" ht="15" customHeight="1">
      <c r="A962" s="46">
        <v>1737</v>
      </c>
      <c r="B962" s="47" t="s">
        <v>1037</v>
      </c>
    </row>
    <row r="963" spans="1:2" ht="15" customHeight="1">
      <c r="A963" s="46">
        <v>1738</v>
      </c>
      <c r="B963" s="47" t="s">
        <v>1038</v>
      </c>
    </row>
    <row r="964" spans="1:2" ht="15" customHeight="1">
      <c r="A964" s="46">
        <v>1739</v>
      </c>
      <c r="B964" s="47" t="s">
        <v>1039</v>
      </c>
    </row>
    <row r="965" spans="1:2" ht="15" customHeight="1">
      <c r="A965" s="46">
        <v>1740</v>
      </c>
      <c r="B965" s="47" t="s">
        <v>1040</v>
      </c>
    </row>
    <row r="966" spans="1:2" ht="15" customHeight="1">
      <c r="A966" s="46">
        <v>1741</v>
      </c>
      <c r="B966" s="47" t="s">
        <v>1041</v>
      </c>
    </row>
    <row r="967" spans="1:2" ht="15" customHeight="1">
      <c r="A967" s="46">
        <v>1744</v>
      </c>
      <c r="B967" s="47" t="s">
        <v>1042</v>
      </c>
    </row>
    <row r="968" spans="1:2" ht="15" customHeight="1">
      <c r="A968" s="46">
        <v>1745</v>
      </c>
      <c r="B968" s="47" t="s">
        <v>1043</v>
      </c>
    </row>
    <row r="969" spans="1:2" ht="15" customHeight="1">
      <c r="A969" s="46">
        <v>1746</v>
      </c>
      <c r="B969" s="47" t="s">
        <v>1044</v>
      </c>
    </row>
    <row r="970" spans="1:2" ht="15" customHeight="1">
      <c r="A970" s="46">
        <v>1747</v>
      </c>
      <c r="B970" s="47" t="s">
        <v>1045</v>
      </c>
    </row>
    <row r="971" spans="1:2" ht="15" customHeight="1">
      <c r="A971" s="46">
        <v>1748</v>
      </c>
      <c r="B971" s="47" t="s">
        <v>1046</v>
      </c>
    </row>
    <row r="972" spans="1:2" ht="15" customHeight="1">
      <c r="A972" s="46">
        <v>1749</v>
      </c>
      <c r="B972" s="47" t="s">
        <v>1047</v>
      </c>
    </row>
    <row r="973" spans="1:2" ht="15" customHeight="1">
      <c r="A973" s="46">
        <v>1751</v>
      </c>
      <c r="B973" s="47" t="s">
        <v>1048</v>
      </c>
    </row>
    <row r="974" spans="1:2" ht="15" customHeight="1">
      <c r="A974" s="46">
        <v>1752</v>
      </c>
      <c r="B974" s="47" t="s">
        <v>1049</v>
      </c>
    </row>
    <row r="975" spans="1:2" ht="15" customHeight="1">
      <c r="A975" s="46">
        <v>1753</v>
      </c>
      <c r="B975" s="47" t="s">
        <v>1050</v>
      </c>
    </row>
    <row r="976" spans="1:2" ht="15" customHeight="1">
      <c r="A976" s="46">
        <v>1754</v>
      </c>
      <c r="B976" s="47" t="s">
        <v>1051</v>
      </c>
    </row>
    <row r="977" spans="1:2" ht="15" customHeight="1">
      <c r="A977" s="46">
        <v>1755</v>
      </c>
      <c r="B977" s="47" t="s">
        <v>1052</v>
      </c>
    </row>
    <row r="978" spans="1:2" ht="15" customHeight="1">
      <c r="A978" s="46">
        <v>1756</v>
      </c>
      <c r="B978" s="47" t="s">
        <v>1053</v>
      </c>
    </row>
    <row r="979" spans="1:2" ht="15" customHeight="1">
      <c r="A979" s="46">
        <v>1757</v>
      </c>
      <c r="B979" s="47" t="s">
        <v>1054</v>
      </c>
    </row>
    <row r="980" spans="1:2" ht="15" customHeight="1">
      <c r="A980" s="46">
        <v>1758</v>
      </c>
      <c r="B980" s="47" t="s">
        <v>1055</v>
      </c>
    </row>
    <row r="981" spans="1:2" ht="15" customHeight="1">
      <c r="A981" s="46">
        <v>1759</v>
      </c>
      <c r="B981" s="47" t="s">
        <v>1056</v>
      </c>
    </row>
    <row r="982" spans="1:2">
      <c r="A982" s="46">
        <v>1760</v>
      </c>
      <c r="B982" s="47" t="s">
        <v>1057</v>
      </c>
    </row>
    <row r="983" spans="1:2" ht="15" customHeight="1">
      <c r="A983" s="46">
        <v>1761</v>
      </c>
      <c r="B983" s="47" t="s">
        <v>1058</v>
      </c>
    </row>
    <row r="984" spans="1:2" ht="15" customHeight="1">
      <c r="A984" s="46">
        <v>1762</v>
      </c>
      <c r="B984" s="47" t="s">
        <v>1059</v>
      </c>
    </row>
    <row r="985" spans="1:2" ht="15" customHeight="1">
      <c r="A985" s="46">
        <v>1763</v>
      </c>
      <c r="B985" s="47" t="s">
        <v>1060</v>
      </c>
    </row>
    <row r="986" spans="1:2" ht="15" customHeight="1">
      <c r="A986" s="46">
        <v>1764</v>
      </c>
      <c r="B986" s="47" t="s">
        <v>1061</v>
      </c>
    </row>
    <row r="987" spans="1:2" ht="15" customHeight="1">
      <c r="A987" s="46">
        <v>1765</v>
      </c>
      <c r="B987" s="47" t="s">
        <v>1062</v>
      </c>
    </row>
    <row r="988" spans="1:2" ht="15" customHeight="1">
      <c r="A988" s="46">
        <v>1766</v>
      </c>
      <c r="B988" s="47" t="s">
        <v>1063</v>
      </c>
    </row>
    <row r="989" spans="1:2" ht="15" customHeight="1">
      <c r="A989" s="46">
        <v>1770</v>
      </c>
      <c r="B989" s="47" t="s">
        <v>1064</v>
      </c>
    </row>
    <row r="990" spans="1:2" ht="15" customHeight="1">
      <c r="A990" s="46">
        <v>1771</v>
      </c>
      <c r="B990" s="47" t="s">
        <v>1065</v>
      </c>
    </row>
    <row r="991" spans="1:2" ht="15" customHeight="1">
      <c r="A991" s="46">
        <v>1772</v>
      </c>
      <c r="B991" s="47" t="s">
        <v>1066</v>
      </c>
    </row>
    <row r="992" spans="1:2" ht="15" customHeight="1">
      <c r="A992" s="46">
        <v>1773</v>
      </c>
      <c r="B992" s="47" t="s">
        <v>1067</v>
      </c>
    </row>
    <row r="993" spans="1:2" ht="15" customHeight="1">
      <c r="A993" s="46">
        <v>1775</v>
      </c>
      <c r="B993" s="47" t="s">
        <v>1068</v>
      </c>
    </row>
    <row r="994" spans="1:2" ht="15" customHeight="1">
      <c r="A994" s="46">
        <v>1776</v>
      </c>
      <c r="B994" s="47" t="s">
        <v>1069</v>
      </c>
    </row>
    <row r="995" spans="1:2" ht="15" customHeight="1">
      <c r="A995" s="46">
        <v>1777</v>
      </c>
      <c r="B995" s="47" t="s">
        <v>1070</v>
      </c>
    </row>
    <row r="996" spans="1:2" ht="15" customHeight="1">
      <c r="A996" s="46">
        <v>1778</v>
      </c>
      <c r="B996" s="47" t="s">
        <v>1071</v>
      </c>
    </row>
    <row r="997" spans="1:2" ht="15" customHeight="1">
      <c r="A997" s="46">
        <v>1779</v>
      </c>
      <c r="B997" s="47" t="s">
        <v>1072</v>
      </c>
    </row>
    <row r="998" spans="1:2" ht="15" customHeight="1">
      <c r="A998" s="46">
        <v>1780</v>
      </c>
      <c r="B998" s="47" t="s">
        <v>1073</v>
      </c>
    </row>
    <row r="999" spans="1:2" ht="15" customHeight="1">
      <c r="A999" s="46">
        <v>1781</v>
      </c>
      <c r="B999" s="47" t="s">
        <v>1074</v>
      </c>
    </row>
    <row r="1000" spans="1:2" ht="15" customHeight="1">
      <c r="A1000" s="46">
        <v>1782</v>
      </c>
      <c r="B1000" s="47" t="s">
        <v>1075</v>
      </c>
    </row>
    <row r="1001" spans="1:2" ht="15" customHeight="1">
      <c r="A1001" s="46">
        <v>1783</v>
      </c>
      <c r="B1001" s="47" t="s">
        <v>1076</v>
      </c>
    </row>
    <row r="1002" spans="1:2" ht="15" customHeight="1">
      <c r="A1002" s="46">
        <v>1784</v>
      </c>
      <c r="B1002" s="47" t="s">
        <v>1077</v>
      </c>
    </row>
    <row r="1003" spans="1:2" ht="15" customHeight="1">
      <c r="A1003" s="46">
        <v>1785</v>
      </c>
      <c r="B1003" s="47" t="s">
        <v>1078</v>
      </c>
    </row>
    <row r="1004" spans="1:2" ht="15" customHeight="1">
      <c r="A1004" s="46">
        <v>1786</v>
      </c>
      <c r="B1004" s="47" t="s">
        <v>1079</v>
      </c>
    </row>
    <row r="1005" spans="1:2" ht="15" customHeight="1">
      <c r="A1005" s="46">
        <v>1787</v>
      </c>
      <c r="B1005" s="47" t="s">
        <v>1080</v>
      </c>
    </row>
    <row r="1006" spans="1:2" ht="15" customHeight="1">
      <c r="A1006" s="46">
        <v>1788</v>
      </c>
      <c r="B1006" s="47" t="s">
        <v>1081</v>
      </c>
    </row>
    <row r="1007" spans="1:2" ht="15" customHeight="1">
      <c r="A1007" s="46">
        <v>1789</v>
      </c>
      <c r="B1007" s="47" t="s">
        <v>1082</v>
      </c>
    </row>
    <row r="1008" spans="1:2" ht="15" customHeight="1">
      <c r="A1008" s="46">
        <v>1790</v>
      </c>
      <c r="B1008" s="47" t="s">
        <v>1083</v>
      </c>
    </row>
    <row r="1009" spans="1:2" ht="15" customHeight="1">
      <c r="A1009" s="46">
        <v>1791</v>
      </c>
      <c r="B1009" s="47" t="s">
        <v>1084</v>
      </c>
    </row>
    <row r="1010" spans="1:2" ht="15" customHeight="1">
      <c r="A1010" s="46">
        <v>1792</v>
      </c>
      <c r="B1010" s="47" t="s">
        <v>1085</v>
      </c>
    </row>
    <row r="1011" spans="1:2" ht="15" customHeight="1">
      <c r="A1011" s="46">
        <v>1793</v>
      </c>
      <c r="B1011" s="47" t="s">
        <v>1086</v>
      </c>
    </row>
    <row r="1012" spans="1:2" ht="15" customHeight="1">
      <c r="A1012" s="46">
        <v>1794</v>
      </c>
      <c r="B1012" s="47" t="s">
        <v>1087</v>
      </c>
    </row>
    <row r="1013" spans="1:2" ht="15" customHeight="1">
      <c r="A1013" s="46">
        <v>1796</v>
      </c>
      <c r="B1013" s="47" t="s">
        <v>1088</v>
      </c>
    </row>
    <row r="1014" spans="1:2" ht="15" customHeight="1">
      <c r="A1014" s="46">
        <v>1797</v>
      </c>
      <c r="B1014" s="47" t="s">
        <v>1089</v>
      </c>
    </row>
    <row r="1015" spans="1:2" ht="15" customHeight="1">
      <c r="A1015" s="46">
        <v>1798</v>
      </c>
      <c r="B1015" s="47" t="s">
        <v>1090</v>
      </c>
    </row>
    <row r="1016" spans="1:2" ht="15" customHeight="1">
      <c r="A1016" s="46">
        <v>1800</v>
      </c>
      <c r="B1016" s="47" t="s">
        <v>1091</v>
      </c>
    </row>
    <row r="1017" spans="1:2" ht="15" customHeight="1">
      <c r="A1017" s="46">
        <v>1806</v>
      </c>
      <c r="B1017" s="47" t="s">
        <v>1092</v>
      </c>
    </row>
    <row r="1018" spans="1:2" ht="15" customHeight="1">
      <c r="A1018" s="46">
        <v>1808</v>
      </c>
      <c r="B1018" s="47" t="s">
        <v>1093</v>
      </c>
    </row>
    <row r="1019" spans="1:2" ht="15" customHeight="1">
      <c r="A1019" s="46">
        <v>1809</v>
      </c>
      <c r="B1019" s="47" t="s">
        <v>1094</v>
      </c>
    </row>
    <row r="1020" spans="1:2" ht="15" customHeight="1">
      <c r="A1020" s="46">
        <v>1811</v>
      </c>
      <c r="B1020" s="47" t="s">
        <v>1095</v>
      </c>
    </row>
    <row r="1021" spans="1:2" ht="15" customHeight="1">
      <c r="A1021" s="46">
        <v>1812</v>
      </c>
      <c r="B1021" s="47" t="s">
        <v>1096</v>
      </c>
    </row>
    <row r="1022" spans="1:2" ht="15" customHeight="1">
      <c r="A1022" s="46">
        <v>1813</v>
      </c>
      <c r="B1022" s="47" t="s">
        <v>1097</v>
      </c>
    </row>
    <row r="1023" spans="1:2" ht="15" customHeight="1">
      <c r="A1023" s="46">
        <v>1814</v>
      </c>
      <c r="B1023" s="47" t="s">
        <v>1098</v>
      </c>
    </row>
    <row r="1024" spans="1:2" ht="15" customHeight="1">
      <c r="A1024" s="46">
        <v>1815</v>
      </c>
      <c r="B1024" s="47" t="s">
        <v>1099</v>
      </c>
    </row>
    <row r="1025" spans="1:2" ht="15" customHeight="1">
      <c r="A1025" s="46">
        <v>1818</v>
      </c>
      <c r="B1025" s="47" t="s">
        <v>1100</v>
      </c>
    </row>
    <row r="1026" spans="1:2" ht="15" customHeight="1">
      <c r="A1026" s="46">
        <v>1819</v>
      </c>
      <c r="B1026" s="47" t="s">
        <v>1101</v>
      </c>
    </row>
    <row r="1027" spans="1:2" ht="15" customHeight="1">
      <c r="A1027" s="46">
        <v>1820</v>
      </c>
      <c r="B1027" s="47" t="s">
        <v>1102</v>
      </c>
    </row>
    <row r="1028" spans="1:2" ht="15" customHeight="1">
      <c r="A1028" s="46">
        <v>1821</v>
      </c>
      <c r="B1028" s="47" t="s">
        <v>1103</v>
      </c>
    </row>
    <row r="1029" spans="1:2" ht="15" customHeight="1">
      <c r="A1029" s="46">
        <v>1824</v>
      </c>
      <c r="B1029" s="47" t="s">
        <v>1104</v>
      </c>
    </row>
    <row r="1030" spans="1:2" ht="15" customHeight="1">
      <c r="A1030" s="46">
        <v>1825</v>
      </c>
      <c r="B1030" s="47" t="s">
        <v>1105</v>
      </c>
    </row>
    <row r="1031" spans="1:2">
      <c r="A1031" s="46">
        <v>1826</v>
      </c>
      <c r="B1031" s="47" t="s">
        <v>1106</v>
      </c>
    </row>
    <row r="1032" spans="1:2" ht="15" customHeight="1">
      <c r="A1032" s="46">
        <v>1827</v>
      </c>
      <c r="B1032" s="47" t="s">
        <v>1107</v>
      </c>
    </row>
    <row r="1033" spans="1:2" ht="15" customHeight="1">
      <c r="A1033" s="46">
        <v>1829</v>
      </c>
      <c r="B1033" s="47" t="s">
        <v>1108</v>
      </c>
    </row>
    <row r="1034" spans="1:2" ht="15" customHeight="1">
      <c r="A1034" s="46">
        <v>1832</v>
      </c>
      <c r="B1034" s="47" t="s">
        <v>1109</v>
      </c>
    </row>
    <row r="1035" spans="1:2" ht="15" customHeight="1">
      <c r="A1035" s="46">
        <v>1833</v>
      </c>
      <c r="B1035" s="47" t="s">
        <v>1110</v>
      </c>
    </row>
    <row r="1036" spans="1:2" ht="15" customHeight="1">
      <c r="A1036" s="46">
        <v>1834</v>
      </c>
      <c r="B1036" s="47" t="s">
        <v>1111</v>
      </c>
    </row>
    <row r="1037" spans="1:2" ht="15" customHeight="1">
      <c r="A1037" s="46">
        <v>1835</v>
      </c>
      <c r="B1037" s="47" t="s">
        <v>1112</v>
      </c>
    </row>
    <row r="1038" spans="1:2" ht="15" customHeight="1">
      <c r="A1038" s="46">
        <v>1836</v>
      </c>
      <c r="B1038" s="47" t="s">
        <v>1113</v>
      </c>
    </row>
    <row r="1039" spans="1:2" ht="15" customHeight="1">
      <c r="A1039" s="46">
        <v>1837</v>
      </c>
      <c r="B1039" s="47" t="s">
        <v>1114</v>
      </c>
    </row>
    <row r="1040" spans="1:2" ht="15" customHeight="1">
      <c r="A1040" s="46">
        <v>1838</v>
      </c>
      <c r="B1040" s="47" t="s">
        <v>1115</v>
      </c>
    </row>
    <row r="1041" spans="1:2" ht="15" customHeight="1">
      <c r="A1041" s="46">
        <v>1841</v>
      </c>
      <c r="B1041" s="47" t="s">
        <v>1116</v>
      </c>
    </row>
    <row r="1042" spans="1:2" ht="15" customHeight="1">
      <c r="A1042" s="46">
        <v>1842</v>
      </c>
      <c r="B1042" s="47" t="s">
        <v>1117</v>
      </c>
    </row>
    <row r="1043" spans="1:2" ht="15" customHeight="1">
      <c r="A1043" s="46">
        <v>1843</v>
      </c>
      <c r="B1043" s="47" t="s">
        <v>1118</v>
      </c>
    </row>
    <row r="1044" spans="1:2" ht="15" customHeight="1">
      <c r="A1044" s="46">
        <v>1844</v>
      </c>
      <c r="B1044" s="47" t="s">
        <v>1119</v>
      </c>
    </row>
    <row r="1045" spans="1:2" ht="15" customHeight="1">
      <c r="A1045" s="46">
        <v>1845</v>
      </c>
      <c r="B1045" s="47" t="s">
        <v>1120</v>
      </c>
    </row>
    <row r="1046" spans="1:2" ht="15" customHeight="1">
      <c r="A1046" s="46">
        <v>1846</v>
      </c>
      <c r="B1046" s="47" t="s">
        <v>1121</v>
      </c>
    </row>
    <row r="1047" spans="1:2" ht="15" customHeight="1">
      <c r="A1047" s="46">
        <v>1847</v>
      </c>
      <c r="B1047" s="47" t="s">
        <v>1122</v>
      </c>
    </row>
    <row r="1048" spans="1:2" ht="15" customHeight="1">
      <c r="A1048" s="46">
        <v>1849</v>
      </c>
      <c r="B1048" s="47" t="s">
        <v>1123</v>
      </c>
    </row>
    <row r="1049" spans="1:2" ht="15" customHeight="1">
      <c r="A1049" s="46">
        <v>1850</v>
      </c>
      <c r="B1049" s="47" t="s">
        <v>1124</v>
      </c>
    </row>
    <row r="1050" spans="1:2" ht="15" customHeight="1">
      <c r="A1050" s="46">
        <v>1851</v>
      </c>
      <c r="B1050" s="47" t="s">
        <v>1125</v>
      </c>
    </row>
    <row r="1051" spans="1:2" ht="15" customHeight="1">
      <c r="A1051" s="46">
        <v>1852</v>
      </c>
      <c r="B1051" s="47" t="s">
        <v>1126</v>
      </c>
    </row>
    <row r="1052" spans="1:2" ht="15" customHeight="1">
      <c r="A1052" s="46">
        <v>1853</v>
      </c>
      <c r="B1052" s="47" t="s">
        <v>1127</v>
      </c>
    </row>
    <row r="1053" spans="1:2" ht="15" customHeight="1">
      <c r="A1053" s="46">
        <v>1854</v>
      </c>
      <c r="B1053" s="47" t="s">
        <v>1128</v>
      </c>
    </row>
    <row r="1054" spans="1:2" ht="15" customHeight="1">
      <c r="A1054" s="46">
        <v>1855</v>
      </c>
      <c r="B1054" s="47" t="s">
        <v>1129</v>
      </c>
    </row>
    <row r="1055" spans="1:2" ht="15" customHeight="1">
      <c r="A1055" s="46">
        <v>1856</v>
      </c>
      <c r="B1055" s="47" t="s">
        <v>1130</v>
      </c>
    </row>
    <row r="1056" spans="1:2" ht="15" customHeight="1">
      <c r="A1056" s="46">
        <v>1857</v>
      </c>
      <c r="B1056" s="47" t="s">
        <v>1131</v>
      </c>
    </row>
    <row r="1057" spans="1:2" ht="15" customHeight="1">
      <c r="A1057" s="46">
        <v>1858</v>
      </c>
      <c r="B1057" s="47" t="s">
        <v>1132</v>
      </c>
    </row>
    <row r="1058" spans="1:2" ht="15" customHeight="1">
      <c r="A1058" s="46">
        <v>1860</v>
      </c>
      <c r="B1058" s="47" t="s">
        <v>1133</v>
      </c>
    </row>
    <row r="1059" spans="1:2" ht="15" customHeight="1">
      <c r="A1059" s="46">
        <v>1861</v>
      </c>
      <c r="B1059" s="47" t="s">
        <v>1134</v>
      </c>
    </row>
    <row r="1060" spans="1:2" ht="15" customHeight="1">
      <c r="A1060" s="46">
        <v>1862</v>
      </c>
      <c r="B1060" s="47" t="s">
        <v>1135</v>
      </c>
    </row>
    <row r="1061" spans="1:2" ht="15" customHeight="1">
      <c r="A1061" s="46">
        <v>1863</v>
      </c>
      <c r="B1061" s="47" t="s">
        <v>1136</v>
      </c>
    </row>
    <row r="1062" spans="1:2" ht="15" customHeight="1">
      <c r="A1062" s="46">
        <v>1865</v>
      </c>
      <c r="B1062" s="47" t="s">
        <v>1137</v>
      </c>
    </row>
    <row r="1063" spans="1:2" ht="15" customHeight="1">
      <c r="A1063" s="46">
        <v>1866</v>
      </c>
      <c r="B1063" s="47" t="s">
        <v>1138</v>
      </c>
    </row>
    <row r="1064" spans="1:2" ht="15" customHeight="1">
      <c r="A1064" s="46">
        <v>1867</v>
      </c>
      <c r="B1064" s="47" t="s">
        <v>1139</v>
      </c>
    </row>
    <row r="1065" spans="1:2" ht="15" customHeight="1">
      <c r="A1065" s="46">
        <v>1869</v>
      </c>
      <c r="B1065" s="47" t="s">
        <v>1140</v>
      </c>
    </row>
    <row r="1066" spans="1:2" ht="15" customHeight="1">
      <c r="A1066" s="46">
        <v>1870</v>
      </c>
      <c r="B1066" s="47" t="s">
        <v>1141</v>
      </c>
    </row>
    <row r="1067" spans="1:2" ht="15" customHeight="1">
      <c r="A1067" s="46">
        <v>1871</v>
      </c>
      <c r="B1067" s="47" t="s">
        <v>1142</v>
      </c>
    </row>
    <row r="1068" spans="1:2" ht="15" customHeight="1">
      <c r="A1068" s="46">
        <v>1872</v>
      </c>
      <c r="B1068" s="47" t="s">
        <v>1143</v>
      </c>
    </row>
    <row r="1069" spans="1:2" ht="15" customHeight="1">
      <c r="A1069" s="46">
        <v>1873</v>
      </c>
      <c r="B1069" s="47" t="s">
        <v>1144</v>
      </c>
    </row>
    <row r="1070" spans="1:2" ht="15" customHeight="1">
      <c r="A1070" s="46">
        <v>1874</v>
      </c>
      <c r="B1070" s="47" t="s">
        <v>1145</v>
      </c>
    </row>
    <row r="1071" spans="1:2" ht="15" customHeight="1">
      <c r="A1071" s="46">
        <v>1875</v>
      </c>
      <c r="B1071" s="47" t="s">
        <v>1146</v>
      </c>
    </row>
    <row r="1072" spans="1:2" ht="15" customHeight="1">
      <c r="A1072" s="46">
        <v>1876</v>
      </c>
      <c r="B1072" s="47" t="s">
        <v>1147</v>
      </c>
    </row>
    <row r="1073" spans="1:2" ht="15" customHeight="1">
      <c r="A1073" s="46">
        <v>1877</v>
      </c>
      <c r="B1073" s="47" t="s">
        <v>1148</v>
      </c>
    </row>
    <row r="1074" spans="1:2" ht="15" customHeight="1">
      <c r="A1074" s="46">
        <v>1878</v>
      </c>
      <c r="B1074" s="47" t="s">
        <v>1149</v>
      </c>
    </row>
    <row r="1075" spans="1:2" ht="15" customHeight="1">
      <c r="A1075" s="46">
        <v>1879</v>
      </c>
      <c r="B1075" s="47" t="s">
        <v>1150</v>
      </c>
    </row>
    <row r="1076" spans="1:2" ht="15" customHeight="1">
      <c r="A1076" s="46">
        <v>1881</v>
      </c>
      <c r="B1076" s="47" t="s">
        <v>1151</v>
      </c>
    </row>
    <row r="1077" spans="1:2">
      <c r="A1077" s="46">
        <v>1882</v>
      </c>
      <c r="B1077" s="47" t="s">
        <v>1152</v>
      </c>
    </row>
    <row r="1078" spans="1:2" ht="15" customHeight="1">
      <c r="A1078" s="46">
        <v>1883</v>
      </c>
      <c r="B1078" s="47" t="s">
        <v>1153</v>
      </c>
    </row>
    <row r="1079" spans="1:2" ht="15" customHeight="1">
      <c r="A1079" s="46">
        <v>1884</v>
      </c>
      <c r="B1079" s="47" t="s">
        <v>1154</v>
      </c>
    </row>
    <row r="1080" spans="1:2" ht="15" customHeight="1">
      <c r="A1080" s="46">
        <v>1885</v>
      </c>
      <c r="B1080" s="47" t="s">
        <v>1155</v>
      </c>
    </row>
    <row r="1081" spans="1:2" ht="15" customHeight="1">
      <c r="A1081" s="46">
        <v>1886</v>
      </c>
      <c r="B1081" s="47" t="s">
        <v>1156</v>
      </c>
    </row>
    <row r="1082" spans="1:2" ht="15" customHeight="1">
      <c r="A1082" s="46">
        <v>1888</v>
      </c>
      <c r="B1082" s="47" t="s">
        <v>1157</v>
      </c>
    </row>
    <row r="1083" spans="1:2" ht="15" customHeight="1">
      <c r="A1083" s="46">
        <v>1889</v>
      </c>
      <c r="B1083" s="47" t="s">
        <v>1158</v>
      </c>
    </row>
    <row r="1084" spans="1:2" ht="15" customHeight="1">
      <c r="A1084" s="46">
        <v>1891</v>
      </c>
      <c r="B1084" s="47" t="s">
        <v>1159</v>
      </c>
    </row>
    <row r="1085" spans="1:2" ht="15" customHeight="1">
      <c r="A1085" s="46">
        <v>1892</v>
      </c>
      <c r="B1085" s="47" t="s">
        <v>1160</v>
      </c>
    </row>
    <row r="1086" spans="1:2" ht="15" customHeight="1">
      <c r="A1086" s="46">
        <v>1893</v>
      </c>
      <c r="B1086" s="47" t="s">
        <v>1161</v>
      </c>
    </row>
    <row r="1087" spans="1:2" ht="15" customHeight="1">
      <c r="A1087" s="46">
        <v>1894</v>
      </c>
      <c r="B1087" s="47" t="s">
        <v>1162</v>
      </c>
    </row>
    <row r="1088" spans="1:2" ht="15" customHeight="1">
      <c r="A1088" s="46">
        <v>1895</v>
      </c>
      <c r="B1088" s="47" t="s">
        <v>1163</v>
      </c>
    </row>
    <row r="1089" spans="1:2" ht="15" customHeight="1">
      <c r="A1089" s="46">
        <v>1896</v>
      </c>
      <c r="B1089" s="47" t="s">
        <v>1164</v>
      </c>
    </row>
    <row r="1090" spans="1:2" ht="15" customHeight="1">
      <c r="A1090" s="46">
        <v>1897</v>
      </c>
      <c r="B1090" s="47" t="s">
        <v>1165</v>
      </c>
    </row>
    <row r="1091" spans="1:2" ht="15" customHeight="1">
      <c r="A1091" s="46">
        <v>1898</v>
      </c>
      <c r="B1091" s="47" t="s">
        <v>1166</v>
      </c>
    </row>
    <row r="1092" spans="1:2" ht="15" customHeight="1">
      <c r="A1092" s="46">
        <v>1899</v>
      </c>
      <c r="B1092" s="47" t="s">
        <v>1167</v>
      </c>
    </row>
    <row r="1093" spans="1:2" ht="15" customHeight="1">
      <c r="A1093" s="46">
        <v>1902</v>
      </c>
      <c r="B1093" s="47" t="s">
        <v>1168</v>
      </c>
    </row>
    <row r="1094" spans="1:2" ht="15" customHeight="1">
      <c r="A1094" s="46">
        <v>1903</v>
      </c>
      <c r="B1094" s="47" t="s">
        <v>1169</v>
      </c>
    </row>
    <row r="1095" spans="1:2" ht="15" customHeight="1">
      <c r="A1095" s="46">
        <v>1904</v>
      </c>
      <c r="B1095" s="47" t="s">
        <v>1170</v>
      </c>
    </row>
    <row r="1096" spans="1:2" ht="15" customHeight="1">
      <c r="A1096" s="46">
        <v>1906</v>
      </c>
      <c r="B1096" s="47" t="s">
        <v>1171</v>
      </c>
    </row>
    <row r="1097" spans="1:2" ht="15" customHeight="1">
      <c r="A1097" s="46">
        <v>1907</v>
      </c>
      <c r="B1097" s="47" t="s">
        <v>1172</v>
      </c>
    </row>
    <row r="1098" spans="1:2" ht="15" customHeight="1">
      <c r="A1098" s="46">
        <v>1908</v>
      </c>
      <c r="B1098" s="47" t="s">
        <v>1173</v>
      </c>
    </row>
    <row r="1099" spans="1:2" ht="15" customHeight="1">
      <c r="A1099" s="46">
        <v>1911</v>
      </c>
      <c r="B1099" s="47" t="s">
        <v>1174</v>
      </c>
    </row>
    <row r="1100" spans="1:2" ht="15" customHeight="1">
      <c r="A1100" s="46">
        <v>1912</v>
      </c>
      <c r="B1100" s="47" t="s">
        <v>1175</v>
      </c>
    </row>
    <row r="1101" spans="1:2" ht="15" customHeight="1">
      <c r="A1101" s="46">
        <v>1916</v>
      </c>
      <c r="B1101" s="47" t="s">
        <v>1176</v>
      </c>
    </row>
    <row r="1102" spans="1:2" ht="15" customHeight="1">
      <c r="A1102" s="46">
        <v>1917</v>
      </c>
      <c r="B1102" s="47" t="s">
        <v>1177</v>
      </c>
    </row>
    <row r="1103" spans="1:2" ht="15" customHeight="1">
      <c r="A1103" s="46">
        <v>1919</v>
      </c>
      <c r="B1103" s="47" t="s">
        <v>1178</v>
      </c>
    </row>
    <row r="1104" spans="1:2">
      <c r="A1104" s="46">
        <v>1920</v>
      </c>
      <c r="B1104" s="47" t="s">
        <v>1179</v>
      </c>
    </row>
    <row r="1105" spans="1:2" ht="15" customHeight="1">
      <c r="A1105" s="46">
        <v>1921</v>
      </c>
      <c r="B1105" s="47" t="s">
        <v>1180</v>
      </c>
    </row>
    <row r="1106" spans="1:2" ht="15" customHeight="1">
      <c r="A1106" s="46">
        <v>1923</v>
      </c>
      <c r="B1106" s="47" t="s">
        <v>1181</v>
      </c>
    </row>
    <row r="1107" spans="1:2" ht="15" customHeight="1">
      <c r="A1107" s="46">
        <v>1924</v>
      </c>
      <c r="B1107" s="47" t="s">
        <v>1182</v>
      </c>
    </row>
    <row r="1108" spans="1:2" ht="15" customHeight="1">
      <c r="A1108" s="46">
        <v>1927</v>
      </c>
      <c r="B1108" s="47" t="s">
        <v>1183</v>
      </c>
    </row>
    <row r="1109" spans="1:2" ht="15" customHeight="1">
      <c r="A1109" s="46">
        <v>1929</v>
      </c>
      <c r="B1109" s="47" t="s">
        <v>1184</v>
      </c>
    </row>
    <row r="1110" spans="1:2" ht="15" customHeight="1">
      <c r="A1110" s="46">
        <v>1929</v>
      </c>
      <c r="B1110" s="47" t="s">
        <v>1184</v>
      </c>
    </row>
    <row r="1111" spans="1:2" ht="15" customHeight="1">
      <c r="A1111" s="46">
        <v>1930</v>
      </c>
      <c r="B1111" s="47" t="s">
        <v>1185</v>
      </c>
    </row>
    <row r="1112" spans="1:2" ht="15" customHeight="1">
      <c r="A1112" s="46">
        <v>1931</v>
      </c>
      <c r="B1112" s="47" t="s">
        <v>1186</v>
      </c>
    </row>
    <row r="1113" spans="1:2" ht="15" customHeight="1">
      <c r="A1113" s="46">
        <v>1933</v>
      </c>
      <c r="B1113" s="47" t="s">
        <v>1187</v>
      </c>
    </row>
    <row r="1114" spans="1:2" ht="15" customHeight="1">
      <c r="A1114" s="46">
        <v>1934</v>
      </c>
      <c r="B1114" s="47" t="s">
        <v>1188</v>
      </c>
    </row>
    <row r="1115" spans="1:2" ht="15" customHeight="1">
      <c r="A1115" s="46">
        <v>1937</v>
      </c>
      <c r="B1115" s="47" t="s">
        <v>1189</v>
      </c>
    </row>
    <row r="1116" spans="1:2" ht="15" customHeight="1">
      <c r="A1116" s="46">
        <v>1938</v>
      </c>
      <c r="B1116" s="47" t="s">
        <v>1190</v>
      </c>
    </row>
    <row r="1117" spans="1:2" ht="15" customHeight="1">
      <c r="A1117" s="46">
        <v>1939</v>
      </c>
      <c r="B1117" s="47" t="s">
        <v>1191</v>
      </c>
    </row>
    <row r="1118" spans="1:2" ht="15" customHeight="1">
      <c r="A1118" s="46">
        <v>1940</v>
      </c>
      <c r="B1118" s="47" t="s">
        <v>1192</v>
      </c>
    </row>
    <row r="1119" spans="1:2" ht="15" customHeight="1">
      <c r="A1119" s="46">
        <v>1941</v>
      </c>
      <c r="B1119" s="47" t="s">
        <v>1193</v>
      </c>
    </row>
    <row r="1120" spans="1:2" ht="15" customHeight="1">
      <c r="A1120" s="46">
        <v>1942</v>
      </c>
      <c r="B1120" s="47" t="s">
        <v>1194</v>
      </c>
    </row>
    <row r="1121" spans="1:2" ht="15" customHeight="1">
      <c r="A1121" s="46">
        <v>1967</v>
      </c>
      <c r="B1121" s="47" t="s">
        <v>1195</v>
      </c>
    </row>
    <row r="1122" spans="1:2" ht="15" customHeight="1">
      <c r="A1122" s="46">
        <v>1968</v>
      </c>
      <c r="B1122" s="47" t="s">
        <v>1196</v>
      </c>
    </row>
    <row r="1123" spans="1:2" ht="15" customHeight="1">
      <c r="A1123" s="46">
        <v>1970</v>
      </c>
      <c r="B1123" s="47" t="s">
        <v>1197</v>
      </c>
    </row>
    <row r="1124" spans="1:2" ht="15" customHeight="1">
      <c r="A1124" s="46">
        <v>1971</v>
      </c>
      <c r="B1124" s="47" t="s">
        <v>1198</v>
      </c>
    </row>
    <row r="1125" spans="1:2" ht="15" customHeight="1">
      <c r="A1125" s="46">
        <v>1972</v>
      </c>
      <c r="B1125" s="47" t="s">
        <v>1199</v>
      </c>
    </row>
    <row r="1126" spans="1:2" ht="15" customHeight="1">
      <c r="A1126" s="46">
        <v>1974</v>
      </c>
      <c r="B1126" s="47" t="s">
        <v>1200</v>
      </c>
    </row>
    <row r="1127" spans="1:2" ht="15" customHeight="1">
      <c r="A1127" s="46">
        <v>1975</v>
      </c>
      <c r="B1127" s="47" t="s">
        <v>1201</v>
      </c>
    </row>
    <row r="1128" spans="1:2" ht="15" customHeight="1">
      <c r="A1128" s="46">
        <v>1976</v>
      </c>
      <c r="B1128" s="47" t="s">
        <v>1202</v>
      </c>
    </row>
    <row r="1129" spans="1:2" ht="15" customHeight="1">
      <c r="A1129" s="46">
        <v>1978</v>
      </c>
      <c r="B1129" s="47" t="s">
        <v>1203</v>
      </c>
    </row>
    <row r="1130" spans="1:2" ht="15" customHeight="1">
      <c r="A1130" s="46">
        <v>1980</v>
      </c>
      <c r="B1130" s="47" t="s">
        <v>1204</v>
      </c>
    </row>
    <row r="1131" spans="1:2" ht="15" customHeight="1">
      <c r="A1131" s="46">
        <v>1982</v>
      </c>
      <c r="B1131" s="47" t="s">
        <v>1205</v>
      </c>
    </row>
    <row r="1132" spans="1:2" ht="15" customHeight="1">
      <c r="A1132" s="46">
        <v>1983</v>
      </c>
      <c r="B1132" s="47" t="s">
        <v>1206</v>
      </c>
    </row>
    <row r="1133" spans="1:2" ht="15" customHeight="1">
      <c r="A1133" s="46">
        <v>1984</v>
      </c>
      <c r="B1133" s="47" t="s">
        <v>1207</v>
      </c>
    </row>
    <row r="1134" spans="1:2" ht="15" customHeight="1">
      <c r="A1134" s="46">
        <v>1985</v>
      </c>
      <c r="B1134" s="47" t="s">
        <v>1208</v>
      </c>
    </row>
    <row r="1135" spans="1:2" ht="15" customHeight="1">
      <c r="A1135" s="46">
        <v>1986</v>
      </c>
      <c r="B1135" s="47" t="s">
        <v>1209</v>
      </c>
    </row>
    <row r="1136" spans="1:2" ht="15" customHeight="1">
      <c r="A1136" s="46">
        <v>1987</v>
      </c>
      <c r="B1136" s="47" t="s">
        <v>1210</v>
      </c>
    </row>
    <row r="1137" spans="1:2" ht="15" customHeight="1">
      <c r="A1137" s="46">
        <v>1988</v>
      </c>
      <c r="B1137" s="47" t="s">
        <v>1211</v>
      </c>
    </row>
    <row r="1138" spans="1:2" ht="15" customHeight="1">
      <c r="A1138" s="46">
        <v>1989</v>
      </c>
      <c r="B1138" s="47" t="s">
        <v>1212</v>
      </c>
    </row>
    <row r="1139" spans="1:2" ht="15" customHeight="1">
      <c r="A1139" s="46">
        <v>1990</v>
      </c>
      <c r="B1139" s="47" t="s">
        <v>1213</v>
      </c>
    </row>
    <row r="1140" spans="1:2" ht="15" customHeight="1">
      <c r="A1140" s="46">
        <v>1991</v>
      </c>
      <c r="B1140" s="47" t="s">
        <v>1214</v>
      </c>
    </row>
    <row r="1141" spans="1:2" ht="15" customHeight="1">
      <c r="A1141" s="46">
        <v>1992</v>
      </c>
      <c r="B1141" s="47" t="s">
        <v>1215</v>
      </c>
    </row>
    <row r="1142" spans="1:2" ht="15" customHeight="1">
      <c r="A1142" s="46">
        <v>1994</v>
      </c>
      <c r="B1142" s="47" t="s">
        <v>1216</v>
      </c>
    </row>
    <row r="1143" spans="1:2" ht="15" customHeight="1">
      <c r="A1143" s="46">
        <v>1995</v>
      </c>
      <c r="B1143" s="47" t="s">
        <v>1217</v>
      </c>
    </row>
    <row r="1144" spans="1:2" ht="15" customHeight="1">
      <c r="A1144" s="46">
        <v>1996</v>
      </c>
      <c r="B1144" s="47" t="s">
        <v>1218</v>
      </c>
    </row>
    <row r="1145" spans="1:2" ht="15" customHeight="1">
      <c r="A1145" s="46">
        <v>1998</v>
      </c>
      <c r="B1145" s="47" t="s">
        <v>1219</v>
      </c>
    </row>
    <row r="1146" spans="1:2" ht="15" customHeight="1">
      <c r="A1146" s="46">
        <v>1999</v>
      </c>
      <c r="B1146" s="47" t="s">
        <v>1220</v>
      </c>
    </row>
    <row r="1147" spans="1:2" ht="15" customHeight="1">
      <c r="A1147" s="46">
        <v>2001</v>
      </c>
      <c r="B1147" s="47" t="s">
        <v>1221</v>
      </c>
    </row>
    <row r="1148" spans="1:2" ht="15" customHeight="1">
      <c r="A1148" s="46">
        <v>2002</v>
      </c>
      <c r="B1148" s="47" t="s">
        <v>1222</v>
      </c>
    </row>
    <row r="1149" spans="1:2" ht="15" customHeight="1">
      <c r="A1149" s="46">
        <v>2005</v>
      </c>
      <c r="B1149" s="47" t="s">
        <v>1223</v>
      </c>
    </row>
    <row r="1150" spans="1:2" ht="15" customHeight="1">
      <c r="A1150" s="46">
        <v>2007</v>
      </c>
      <c r="B1150" s="47" t="s">
        <v>1224</v>
      </c>
    </row>
    <row r="1151" spans="1:2" ht="15" customHeight="1">
      <c r="A1151" s="46">
        <v>2008</v>
      </c>
      <c r="B1151" s="47" t="s">
        <v>1225</v>
      </c>
    </row>
    <row r="1152" spans="1:2" ht="15" customHeight="1">
      <c r="A1152" s="46">
        <v>2009</v>
      </c>
      <c r="B1152" s="47" t="s">
        <v>1226</v>
      </c>
    </row>
    <row r="1153" spans="1:2" ht="15" customHeight="1">
      <c r="A1153" s="46">
        <v>2010</v>
      </c>
      <c r="B1153" s="47" t="s">
        <v>1227</v>
      </c>
    </row>
    <row r="1154" spans="1:2" ht="15" customHeight="1">
      <c r="A1154" s="46">
        <v>2011</v>
      </c>
      <c r="B1154" s="47" t="s">
        <v>1228</v>
      </c>
    </row>
    <row r="1155" spans="1:2" ht="15" customHeight="1">
      <c r="A1155" s="46">
        <v>2012</v>
      </c>
      <c r="B1155" s="47" t="s">
        <v>1229</v>
      </c>
    </row>
    <row r="1156" spans="1:2" ht="15" customHeight="1">
      <c r="A1156" s="46">
        <v>2013</v>
      </c>
      <c r="B1156" s="47" t="s">
        <v>1230</v>
      </c>
    </row>
    <row r="1157" spans="1:2" ht="15" customHeight="1">
      <c r="A1157" s="46">
        <v>2014</v>
      </c>
      <c r="B1157" s="47" t="s">
        <v>1231</v>
      </c>
    </row>
    <row r="1158" spans="1:2" ht="15" customHeight="1">
      <c r="A1158" s="46">
        <v>2015</v>
      </c>
      <c r="B1158" s="47" t="s">
        <v>1232</v>
      </c>
    </row>
    <row r="1159" spans="1:2" ht="15" customHeight="1">
      <c r="A1159" s="46">
        <v>2016</v>
      </c>
      <c r="B1159" s="47" t="s">
        <v>1233</v>
      </c>
    </row>
    <row r="1160" spans="1:2" ht="15" customHeight="1">
      <c r="A1160" s="46">
        <v>2017</v>
      </c>
      <c r="B1160" s="47" t="s">
        <v>1234</v>
      </c>
    </row>
    <row r="1161" spans="1:2" ht="15" customHeight="1">
      <c r="A1161" s="46">
        <v>2019</v>
      </c>
      <c r="B1161" s="47" t="s">
        <v>1235</v>
      </c>
    </row>
    <row r="1162" spans="1:2" ht="15" customHeight="1">
      <c r="A1162" s="46">
        <v>2020</v>
      </c>
      <c r="B1162" s="47" t="s">
        <v>1236</v>
      </c>
    </row>
    <row r="1163" spans="1:2" ht="15" customHeight="1">
      <c r="A1163" s="46">
        <v>2021</v>
      </c>
      <c r="B1163" s="47" t="s">
        <v>1237</v>
      </c>
    </row>
    <row r="1164" spans="1:2" ht="15" customHeight="1">
      <c r="A1164" s="46">
        <v>2023</v>
      </c>
      <c r="B1164" s="47" t="s">
        <v>1238</v>
      </c>
    </row>
    <row r="1165" spans="1:2" ht="15" customHeight="1">
      <c r="A1165" s="46">
        <v>2024</v>
      </c>
      <c r="B1165" s="47" t="s">
        <v>1239</v>
      </c>
    </row>
    <row r="1166" spans="1:2" ht="15" customHeight="1">
      <c r="A1166" s="46">
        <v>2025</v>
      </c>
      <c r="B1166" s="47" t="s">
        <v>1240</v>
      </c>
    </row>
    <row r="1167" spans="1:2" ht="15" customHeight="1">
      <c r="A1167" s="46">
        <v>2027</v>
      </c>
      <c r="B1167" s="47" t="s">
        <v>1241</v>
      </c>
    </row>
    <row r="1168" spans="1:2" ht="15" customHeight="1">
      <c r="A1168" s="46">
        <v>2028</v>
      </c>
      <c r="B1168" s="47" t="s">
        <v>1242</v>
      </c>
    </row>
    <row r="1169" spans="1:2" ht="15" customHeight="1">
      <c r="A1169" s="46">
        <v>2031</v>
      </c>
      <c r="B1169" s="47" t="s">
        <v>1243</v>
      </c>
    </row>
    <row r="1170" spans="1:2" ht="15" customHeight="1">
      <c r="A1170" s="46">
        <v>2032</v>
      </c>
      <c r="B1170" s="47" t="s">
        <v>1244</v>
      </c>
    </row>
    <row r="1171" spans="1:2" ht="15" customHeight="1">
      <c r="A1171" s="46">
        <v>2033</v>
      </c>
      <c r="B1171" s="47" t="s">
        <v>1245</v>
      </c>
    </row>
    <row r="1172" spans="1:2" ht="15" customHeight="1">
      <c r="A1172" s="46">
        <v>2035</v>
      </c>
      <c r="B1172" s="47" t="s">
        <v>1246</v>
      </c>
    </row>
    <row r="1173" spans="1:2" ht="15" customHeight="1">
      <c r="A1173" s="46">
        <v>2037</v>
      </c>
      <c r="B1173" s="47" t="s">
        <v>1247</v>
      </c>
    </row>
    <row r="1174" spans="1:2" ht="15" customHeight="1">
      <c r="A1174" s="46">
        <v>2038</v>
      </c>
      <c r="B1174" s="47" t="s">
        <v>1248</v>
      </c>
    </row>
    <row r="1175" spans="1:2" ht="15" customHeight="1">
      <c r="A1175" s="46">
        <v>2040</v>
      </c>
      <c r="B1175" s="47" t="s">
        <v>1249</v>
      </c>
    </row>
    <row r="1176" spans="1:2" ht="15" customHeight="1">
      <c r="A1176" s="46">
        <v>2043</v>
      </c>
      <c r="B1176" s="47" t="s">
        <v>1250</v>
      </c>
    </row>
    <row r="1177" spans="1:2" ht="15" customHeight="1">
      <c r="A1177" s="46">
        <v>2044</v>
      </c>
      <c r="B1177" s="47" t="s">
        <v>1251</v>
      </c>
    </row>
    <row r="1178" spans="1:2" ht="15" customHeight="1">
      <c r="A1178" s="46">
        <v>2045</v>
      </c>
      <c r="B1178" s="47" t="s">
        <v>1252</v>
      </c>
    </row>
    <row r="1179" spans="1:2" ht="15" customHeight="1">
      <c r="A1179" s="46">
        <v>2046</v>
      </c>
      <c r="B1179" s="47" t="s">
        <v>1253</v>
      </c>
    </row>
    <row r="1180" spans="1:2" ht="15" customHeight="1">
      <c r="A1180" s="46">
        <v>2047</v>
      </c>
      <c r="B1180" s="47" t="s">
        <v>1254</v>
      </c>
    </row>
    <row r="1181" spans="1:2" ht="15" customHeight="1">
      <c r="A1181" s="46">
        <v>2048</v>
      </c>
      <c r="B1181" s="47" t="s">
        <v>1255</v>
      </c>
    </row>
    <row r="1182" spans="1:2" ht="15" customHeight="1">
      <c r="A1182" s="46">
        <v>2049</v>
      </c>
      <c r="B1182" s="47" t="s">
        <v>1256</v>
      </c>
    </row>
    <row r="1183" spans="1:2" ht="15" customHeight="1">
      <c r="A1183" s="46">
        <v>2050</v>
      </c>
      <c r="B1183" s="47" t="s">
        <v>1257</v>
      </c>
    </row>
    <row r="1184" spans="1:2" ht="15" customHeight="1">
      <c r="A1184" s="46">
        <v>2052</v>
      </c>
      <c r="B1184" s="47" t="s">
        <v>1258</v>
      </c>
    </row>
    <row r="1185" spans="1:2" ht="15" customHeight="1">
      <c r="A1185" s="46">
        <v>2054</v>
      </c>
      <c r="B1185" s="47" t="s">
        <v>1259</v>
      </c>
    </row>
    <row r="1186" spans="1:2" ht="15" customHeight="1">
      <c r="A1186" s="46">
        <v>2055</v>
      </c>
      <c r="B1186" s="47" t="s">
        <v>1260</v>
      </c>
    </row>
    <row r="1187" spans="1:2" ht="15" customHeight="1">
      <c r="A1187" s="46">
        <v>2057</v>
      </c>
      <c r="B1187" s="47" t="s">
        <v>1261</v>
      </c>
    </row>
    <row r="1188" spans="1:2" ht="15" customHeight="1">
      <c r="A1188" s="46">
        <v>2058</v>
      </c>
      <c r="B1188" s="47" t="s">
        <v>1262</v>
      </c>
    </row>
    <row r="1189" spans="1:2" ht="15" customHeight="1">
      <c r="A1189" s="46">
        <v>2060</v>
      </c>
      <c r="B1189" s="47" t="s">
        <v>1263</v>
      </c>
    </row>
    <row r="1190" spans="1:2" ht="15" customHeight="1">
      <c r="A1190" s="46">
        <v>2061</v>
      </c>
      <c r="B1190" s="47" t="s">
        <v>1264</v>
      </c>
    </row>
    <row r="1191" spans="1:2" ht="15" customHeight="1">
      <c r="A1191" s="46">
        <v>2062</v>
      </c>
      <c r="B1191" s="47" t="s">
        <v>1265</v>
      </c>
    </row>
    <row r="1192" spans="1:2" ht="15" customHeight="1">
      <c r="A1192" s="46">
        <v>2063</v>
      </c>
      <c r="B1192" s="47" t="s">
        <v>1266</v>
      </c>
    </row>
    <row r="1193" spans="1:2" ht="15" customHeight="1">
      <c r="A1193" s="46">
        <v>2064</v>
      </c>
      <c r="B1193" s="47" t="s">
        <v>1267</v>
      </c>
    </row>
    <row r="1194" spans="1:2">
      <c r="A1194" s="46">
        <v>2065</v>
      </c>
      <c r="B1194" s="47" t="s">
        <v>1268</v>
      </c>
    </row>
    <row r="1195" spans="1:2" ht="15" customHeight="1">
      <c r="A1195" s="46">
        <v>2066</v>
      </c>
      <c r="B1195" s="47" t="s">
        <v>1269</v>
      </c>
    </row>
    <row r="1196" spans="1:2" ht="15" customHeight="1">
      <c r="A1196" s="46">
        <v>2068</v>
      </c>
      <c r="B1196" s="47" t="s">
        <v>1270</v>
      </c>
    </row>
    <row r="1197" spans="1:2" ht="15" customHeight="1">
      <c r="A1197" s="46">
        <v>2069</v>
      </c>
      <c r="B1197" s="47" t="s">
        <v>1271</v>
      </c>
    </row>
    <row r="1198" spans="1:2" ht="15" customHeight="1">
      <c r="A1198" s="46">
        <v>2071</v>
      </c>
      <c r="B1198" s="47" t="s">
        <v>1272</v>
      </c>
    </row>
    <row r="1199" spans="1:2" ht="15" customHeight="1">
      <c r="A1199" s="46">
        <v>2073</v>
      </c>
      <c r="B1199" s="47" t="s">
        <v>1273</v>
      </c>
    </row>
    <row r="1200" spans="1:2" ht="15" customHeight="1">
      <c r="A1200" s="46">
        <v>2074</v>
      </c>
      <c r="B1200" s="47" t="s">
        <v>1274</v>
      </c>
    </row>
    <row r="1201" spans="1:2" ht="15" customHeight="1">
      <c r="A1201" s="46">
        <v>2075</v>
      </c>
      <c r="B1201" s="47" t="s">
        <v>1275</v>
      </c>
    </row>
    <row r="1202" spans="1:2" ht="15" customHeight="1">
      <c r="A1202" s="46">
        <v>2076</v>
      </c>
      <c r="B1202" s="47" t="s">
        <v>1276</v>
      </c>
    </row>
    <row r="1203" spans="1:2" ht="15" customHeight="1">
      <c r="A1203" s="46">
        <v>2077</v>
      </c>
      <c r="B1203" s="47" t="s">
        <v>1277</v>
      </c>
    </row>
    <row r="1204" spans="1:2" ht="15" customHeight="1">
      <c r="A1204" s="46">
        <v>2078</v>
      </c>
      <c r="B1204" s="47" t="s">
        <v>1278</v>
      </c>
    </row>
    <row r="1205" spans="1:2" ht="15" customHeight="1">
      <c r="A1205" s="46">
        <v>2079</v>
      </c>
      <c r="B1205" s="47" t="s">
        <v>1279</v>
      </c>
    </row>
    <row r="1206" spans="1:2" ht="15" customHeight="1">
      <c r="A1206" s="46">
        <v>2080</v>
      </c>
      <c r="B1206" s="47" t="s">
        <v>1280</v>
      </c>
    </row>
    <row r="1207" spans="1:2" ht="15" customHeight="1">
      <c r="A1207" s="46">
        <v>2081</v>
      </c>
      <c r="B1207" s="47" t="s">
        <v>1281</v>
      </c>
    </row>
    <row r="1208" spans="1:2" ht="15" customHeight="1">
      <c r="A1208" s="46">
        <v>2082</v>
      </c>
      <c r="B1208" s="47" t="s">
        <v>1282</v>
      </c>
    </row>
    <row r="1209" spans="1:2" ht="15" customHeight="1">
      <c r="A1209" s="46">
        <v>2083</v>
      </c>
      <c r="B1209" s="47" t="s">
        <v>1283</v>
      </c>
    </row>
    <row r="1210" spans="1:2" ht="15" customHeight="1">
      <c r="A1210" s="46">
        <v>2084</v>
      </c>
      <c r="B1210" s="47" t="s">
        <v>1284</v>
      </c>
    </row>
    <row r="1211" spans="1:2" ht="15" customHeight="1">
      <c r="A1211" s="46">
        <v>2086</v>
      </c>
      <c r="B1211" s="47" t="s">
        <v>1285</v>
      </c>
    </row>
    <row r="1212" spans="1:2" ht="15" customHeight="1">
      <c r="A1212" s="46">
        <v>2087</v>
      </c>
      <c r="B1212" s="47" t="s">
        <v>1286</v>
      </c>
    </row>
    <row r="1213" spans="1:2" ht="15" customHeight="1">
      <c r="A1213" s="46">
        <v>2088</v>
      </c>
      <c r="B1213" s="47" t="s">
        <v>1287</v>
      </c>
    </row>
    <row r="1214" spans="1:2" ht="15" customHeight="1">
      <c r="A1214" s="46">
        <v>2090</v>
      </c>
      <c r="B1214" s="47" t="s">
        <v>1288</v>
      </c>
    </row>
    <row r="1215" spans="1:2" ht="15" customHeight="1">
      <c r="A1215" s="46">
        <v>2091</v>
      </c>
      <c r="B1215" s="47" t="s">
        <v>1289</v>
      </c>
    </row>
    <row r="1216" spans="1:2" ht="15" customHeight="1">
      <c r="A1216" s="46">
        <v>2092</v>
      </c>
      <c r="B1216" s="47" t="s">
        <v>1290</v>
      </c>
    </row>
    <row r="1217" spans="1:2" ht="15" customHeight="1">
      <c r="A1217" s="46">
        <v>2093</v>
      </c>
      <c r="B1217" s="47" t="s">
        <v>1291</v>
      </c>
    </row>
    <row r="1218" spans="1:2" ht="15" customHeight="1">
      <c r="A1218" s="46">
        <v>2095</v>
      </c>
      <c r="B1218" s="47" t="s">
        <v>1292</v>
      </c>
    </row>
    <row r="1219" spans="1:2" ht="15" customHeight="1">
      <c r="A1219" s="46">
        <v>2096</v>
      </c>
      <c r="B1219" s="47" t="s">
        <v>1293</v>
      </c>
    </row>
    <row r="1220" spans="1:2" ht="15" customHeight="1">
      <c r="A1220" s="46">
        <v>2097</v>
      </c>
      <c r="B1220" s="47" t="s">
        <v>1294</v>
      </c>
    </row>
    <row r="1221" spans="1:2" ht="15" customHeight="1">
      <c r="A1221" s="46">
        <v>2098</v>
      </c>
      <c r="B1221" s="47" t="s">
        <v>1295</v>
      </c>
    </row>
    <row r="1222" spans="1:2" ht="15" customHeight="1">
      <c r="A1222" s="46">
        <v>2099</v>
      </c>
      <c r="B1222" s="47" t="s">
        <v>1296</v>
      </c>
    </row>
    <row r="1223" spans="1:2" ht="15" customHeight="1">
      <c r="A1223" s="46">
        <v>2100</v>
      </c>
      <c r="B1223" s="47" t="s">
        <v>1297</v>
      </c>
    </row>
    <row r="1224" spans="1:2" ht="15" customHeight="1">
      <c r="A1224" s="46">
        <v>2101</v>
      </c>
      <c r="B1224" s="47" t="s">
        <v>1298</v>
      </c>
    </row>
    <row r="1225" spans="1:2" ht="15" customHeight="1">
      <c r="A1225" s="46">
        <v>2102</v>
      </c>
      <c r="B1225" s="47" t="s">
        <v>1299</v>
      </c>
    </row>
    <row r="1226" spans="1:2" ht="15" customHeight="1">
      <c r="A1226" s="46">
        <v>2103</v>
      </c>
      <c r="B1226" s="47" t="s">
        <v>1300</v>
      </c>
    </row>
    <row r="1227" spans="1:2" ht="15" customHeight="1">
      <c r="A1227" s="46">
        <v>2104</v>
      </c>
      <c r="B1227" s="47" t="s">
        <v>1301</v>
      </c>
    </row>
    <row r="1228" spans="1:2" ht="15" customHeight="1">
      <c r="A1228" s="46">
        <v>2105</v>
      </c>
      <c r="B1228" s="47" t="s">
        <v>1302</v>
      </c>
    </row>
    <row r="1229" spans="1:2">
      <c r="A1229" s="46">
        <v>2106</v>
      </c>
      <c r="B1229" s="47" t="s">
        <v>1303</v>
      </c>
    </row>
    <row r="1230" spans="1:2" ht="15" customHeight="1">
      <c r="A1230" s="46">
        <v>2107</v>
      </c>
      <c r="B1230" s="47" t="s">
        <v>1304</v>
      </c>
    </row>
    <row r="1231" spans="1:2" ht="15" customHeight="1">
      <c r="A1231" s="46">
        <v>2108</v>
      </c>
      <c r="B1231" s="47" t="s">
        <v>1305</v>
      </c>
    </row>
    <row r="1232" spans="1:2" ht="15" customHeight="1">
      <c r="A1232" s="46">
        <v>2109</v>
      </c>
      <c r="B1232" s="47" t="s">
        <v>1306</v>
      </c>
    </row>
    <row r="1233" spans="1:2">
      <c r="A1233" s="46">
        <v>2110</v>
      </c>
      <c r="B1233" s="47" t="s">
        <v>1307</v>
      </c>
    </row>
    <row r="1234" spans="1:2" ht="15" customHeight="1">
      <c r="A1234" s="46">
        <v>2111</v>
      </c>
      <c r="B1234" s="47" t="s">
        <v>1308</v>
      </c>
    </row>
    <row r="1235" spans="1:2" ht="15" customHeight="1">
      <c r="A1235" s="46">
        <v>2112</v>
      </c>
      <c r="B1235" s="47" t="s">
        <v>1309</v>
      </c>
    </row>
    <row r="1236" spans="1:2" ht="15" customHeight="1">
      <c r="A1236" s="46">
        <v>2113</v>
      </c>
      <c r="B1236" s="47" t="s">
        <v>1310</v>
      </c>
    </row>
    <row r="1237" spans="1:2" ht="15" customHeight="1">
      <c r="A1237" s="46">
        <v>2114</v>
      </c>
      <c r="B1237" s="47" t="s">
        <v>1311</v>
      </c>
    </row>
    <row r="1238" spans="1:2" ht="15" customHeight="1">
      <c r="A1238" s="46">
        <v>2115</v>
      </c>
      <c r="B1238" s="47" t="s">
        <v>1312</v>
      </c>
    </row>
    <row r="1239" spans="1:2" ht="15" customHeight="1">
      <c r="A1239" s="46">
        <v>2116</v>
      </c>
      <c r="B1239" s="47" t="s">
        <v>1313</v>
      </c>
    </row>
    <row r="1240" spans="1:2" ht="15" customHeight="1">
      <c r="A1240" s="46">
        <v>2117</v>
      </c>
      <c r="B1240" s="47" t="s">
        <v>1314</v>
      </c>
    </row>
    <row r="1241" spans="1:2" ht="15" customHeight="1">
      <c r="A1241" s="46">
        <v>2118</v>
      </c>
      <c r="B1241" s="47" t="s">
        <v>1315</v>
      </c>
    </row>
    <row r="1242" spans="1:2" ht="15" customHeight="1">
      <c r="A1242" s="46">
        <v>2119</v>
      </c>
      <c r="B1242" s="47" t="s">
        <v>1316</v>
      </c>
    </row>
    <row r="1243" spans="1:2" ht="15" customHeight="1">
      <c r="A1243" s="46">
        <v>2120</v>
      </c>
      <c r="B1243" s="47" t="s">
        <v>1317</v>
      </c>
    </row>
    <row r="1244" spans="1:2" ht="15" customHeight="1">
      <c r="A1244" s="46">
        <v>2123</v>
      </c>
      <c r="B1244" s="47" t="s">
        <v>1318</v>
      </c>
    </row>
    <row r="1245" spans="1:2" ht="15" customHeight="1">
      <c r="A1245" s="46">
        <v>2150</v>
      </c>
      <c r="B1245" s="47" t="s">
        <v>1319</v>
      </c>
    </row>
    <row r="1246" spans="1:2" ht="15" customHeight="1">
      <c r="A1246" s="46">
        <v>2152</v>
      </c>
      <c r="B1246" s="47" t="s">
        <v>1320</v>
      </c>
    </row>
    <row r="1247" spans="1:2" ht="15" customHeight="1">
      <c r="A1247" s="46">
        <v>2153</v>
      </c>
      <c r="B1247" s="47" t="s">
        <v>1321</v>
      </c>
    </row>
    <row r="1248" spans="1:2" ht="15" customHeight="1">
      <c r="A1248" s="46">
        <v>2157</v>
      </c>
      <c r="B1248" s="47" t="s">
        <v>1322</v>
      </c>
    </row>
    <row r="1249" spans="1:2" ht="15" customHeight="1">
      <c r="A1249" s="46">
        <v>2160</v>
      </c>
      <c r="B1249" s="47" t="s">
        <v>1323</v>
      </c>
    </row>
    <row r="1250" spans="1:2" ht="15" customHeight="1">
      <c r="A1250" s="46">
        <v>2161</v>
      </c>
      <c r="B1250" s="47" t="s">
        <v>1324</v>
      </c>
    </row>
    <row r="1251" spans="1:2" ht="15" customHeight="1">
      <c r="A1251" s="46">
        <v>2164</v>
      </c>
      <c r="B1251" s="47" t="s">
        <v>1325</v>
      </c>
    </row>
    <row r="1252" spans="1:2" ht="15" customHeight="1">
      <c r="A1252" s="46">
        <v>2165</v>
      </c>
      <c r="B1252" s="47" t="s">
        <v>1326</v>
      </c>
    </row>
    <row r="1253" spans="1:2" ht="15" customHeight="1">
      <c r="A1253" s="46">
        <v>2167</v>
      </c>
      <c r="B1253" s="47" t="s">
        <v>1327</v>
      </c>
    </row>
    <row r="1254" spans="1:2" ht="15" customHeight="1">
      <c r="A1254" s="46">
        <v>2168</v>
      </c>
      <c r="B1254" s="47" t="s">
        <v>1328</v>
      </c>
    </row>
    <row r="1255" spans="1:2" ht="15" customHeight="1">
      <c r="A1255" s="46">
        <v>2171</v>
      </c>
      <c r="B1255" s="47" t="s">
        <v>1329</v>
      </c>
    </row>
    <row r="1256" spans="1:2" ht="15" customHeight="1">
      <c r="A1256" s="46">
        <v>2172</v>
      </c>
      <c r="B1256" s="47" t="s">
        <v>1330</v>
      </c>
    </row>
    <row r="1257" spans="1:2" ht="15" customHeight="1">
      <c r="A1257" s="46">
        <v>2173</v>
      </c>
      <c r="B1257" s="47" t="s">
        <v>1331</v>
      </c>
    </row>
    <row r="1258" spans="1:2" ht="15" customHeight="1">
      <c r="A1258" s="46">
        <v>2175</v>
      </c>
      <c r="B1258" s="47" t="s">
        <v>1332</v>
      </c>
    </row>
    <row r="1259" spans="1:2" ht="15" customHeight="1">
      <c r="A1259" s="46">
        <v>2177</v>
      </c>
      <c r="B1259" s="47" t="s">
        <v>1333</v>
      </c>
    </row>
    <row r="1260" spans="1:2" ht="15" customHeight="1">
      <c r="A1260" s="46">
        <v>2178</v>
      </c>
      <c r="B1260" s="47" t="s">
        <v>1334</v>
      </c>
    </row>
    <row r="1261" spans="1:2" ht="15" customHeight="1">
      <c r="A1261" s="46">
        <v>2182</v>
      </c>
      <c r="B1261" s="47" t="s">
        <v>1335</v>
      </c>
    </row>
    <row r="1262" spans="1:2" ht="15" customHeight="1">
      <c r="A1262" s="46">
        <v>2185</v>
      </c>
      <c r="B1262" s="47" t="s">
        <v>1336</v>
      </c>
    </row>
    <row r="1263" spans="1:2">
      <c r="A1263" s="46">
        <v>2189</v>
      </c>
      <c r="B1263" s="47" t="s">
        <v>1337</v>
      </c>
    </row>
    <row r="1264" spans="1:2" ht="15" customHeight="1">
      <c r="A1264" s="46">
        <v>2190</v>
      </c>
      <c r="B1264" s="47" t="s">
        <v>1338</v>
      </c>
    </row>
    <row r="1265" spans="1:2" ht="15" customHeight="1">
      <c r="A1265" s="46">
        <v>2191</v>
      </c>
      <c r="B1265" s="47" t="s">
        <v>1339</v>
      </c>
    </row>
    <row r="1266" spans="1:2" ht="15" customHeight="1">
      <c r="A1266" s="46">
        <v>2192</v>
      </c>
      <c r="B1266" s="47" t="s">
        <v>1340</v>
      </c>
    </row>
    <row r="1267" spans="1:2" ht="15" customHeight="1">
      <c r="A1267" s="46">
        <v>2195</v>
      </c>
      <c r="B1267" s="47" t="s">
        <v>1341</v>
      </c>
    </row>
    <row r="1268" spans="1:2" ht="15" customHeight="1">
      <c r="A1268" s="46">
        <v>2197</v>
      </c>
      <c r="B1268" s="47" t="s">
        <v>1342</v>
      </c>
    </row>
    <row r="1269" spans="1:2" ht="15" customHeight="1">
      <c r="A1269" s="46">
        <v>2198</v>
      </c>
      <c r="B1269" s="47" t="s">
        <v>1343</v>
      </c>
    </row>
    <row r="1270" spans="1:2" ht="15" customHeight="1">
      <c r="A1270" s="46">
        <v>2199</v>
      </c>
      <c r="B1270" s="47" t="s">
        <v>1344</v>
      </c>
    </row>
    <row r="1271" spans="1:2" ht="15" customHeight="1">
      <c r="A1271" s="46">
        <v>2200</v>
      </c>
      <c r="B1271" s="47" t="s">
        <v>1345</v>
      </c>
    </row>
    <row r="1272" spans="1:2" ht="15" customHeight="1">
      <c r="A1272" s="46">
        <v>2201</v>
      </c>
      <c r="B1272" s="47" t="s">
        <v>1346</v>
      </c>
    </row>
    <row r="1273" spans="1:2" ht="15" customHeight="1">
      <c r="A1273" s="46">
        <v>2203</v>
      </c>
      <c r="B1273" s="47" t="s">
        <v>1347</v>
      </c>
    </row>
    <row r="1274" spans="1:2" ht="15" customHeight="1">
      <c r="A1274" s="46">
        <v>2205</v>
      </c>
      <c r="B1274" s="47" t="s">
        <v>1348</v>
      </c>
    </row>
    <row r="1275" spans="1:2" ht="15" customHeight="1">
      <c r="A1275" s="46">
        <v>2206</v>
      </c>
      <c r="B1275" s="47" t="s">
        <v>1349</v>
      </c>
    </row>
    <row r="1276" spans="1:2" ht="15" customHeight="1">
      <c r="A1276" s="46">
        <v>2207</v>
      </c>
      <c r="B1276" s="47" t="s">
        <v>1350</v>
      </c>
    </row>
    <row r="1277" spans="1:2" ht="15" customHeight="1">
      <c r="A1277" s="46">
        <v>2208</v>
      </c>
      <c r="B1277" s="47" t="s">
        <v>1351</v>
      </c>
    </row>
    <row r="1278" spans="1:2" ht="15" customHeight="1">
      <c r="A1278" s="46">
        <v>2214</v>
      </c>
      <c r="B1278" s="47" t="s">
        <v>1352</v>
      </c>
    </row>
    <row r="1279" spans="1:2" ht="15" customHeight="1">
      <c r="A1279" s="46">
        <v>2215</v>
      </c>
      <c r="B1279" s="47" t="s">
        <v>1353</v>
      </c>
    </row>
    <row r="1280" spans="1:2" ht="15" customHeight="1">
      <c r="A1280" s="46">
        <v>2216</v>
      </c>
      <c r="B1280" s="47" t="s">
        <v>1354</v>
      </c>
    </row>
    <row r="1281" spans="1:2" ht="15" customHeight="1">
      <c r="A1281" s="46">
        <v>2220</v>
      </c>
      <c r="B1281" s="47" t="s">
        <v>1355</v>
      </c>
    </row>
    <row r="1282" spans="1:2" ht="15" customHeight="1">
      <c r="A1282" s="46">
        <v>2223</v>
      </c>
      <c r="B1282" s="47" t="s">
        <v>1356</v>
      </c>
    </row>
    <row r="1283" spans="1:2" ht="15" customHeight="1">
      <c r="A1283" s="46">
        <v>2226</v>
      </c>
      <c r="B1283" s="47" t="s">
        <v>1357</v>
      </c>
    </row>
    <row r="1284" spans="1:2" ht="15" customHeight="1">
      <c r="A1284" s="46">
        <v>2227</v>
      </c>
      <c r="B1284" s="47" t="s">
        <v>1358</v>
      </c>
    </row>
    <row r="1285" spans="1:2" ht="15" customHeight="1">
      <c r="A1285" s="46">
        <v>2228</v>
      </c>
      <c r="B1285" s="47" t="s">
        <v>1359</v>
      </c>
    </row>
    <row r="1286" spans="1:2" ht="15" customHeight="1">
      <c r="A1286" s="46">
        <v>2232</v>
      </c>
      <c r="B1286" s="47" t="s">
        <v>1360</v>
      </c>
    </row>
    <row r="1287" spans="1:2" ht="15" customHeight="1">
      <c r="A1287" s="46">
        <v>2244</v>
      </c>
      <c r="B1287" s="47" t="s">
        <v>1361</v>
      </c>
    </row>
    <row r="1288" spans="1:2" ht="15" customHeight="1">
      <c r="A1288" s="46">
        <v>2248</v>
      </c>
      <c r="B1288" s="47" t="s">
        <v>1362</v>
      </c>
    </row>
    <row r="1289" spans="1:2" ht="15" customHeight="1">
      <c r="A1289" s="46">
        <v>2251</v>
      </c>
      <c r="B1289" s="47" t="s">
        <v>1363</v>
      </c>
    </row>
    <row r="1290" spans="1:2" ht="15" customHeight="1">
      <c r="A1290" s="46">
        <v>2253</v>
      </c>
      <c r="B1290" s="47" t="s">
        <v>1364</v>
      </c>
    </row>
    <row r="1291" spans="1:2" ht="15" customHeight="1">
      <c r="A1291" s="46">
        <v>2254</v>
      </c>
      <c r="B1291" s="47" t="s">
        <v>1365</v>
      </c>
    </row>
    <row r="1292" spans="1:2" ht="15" customHeight="1">
      <c r="A1292" s="46">
        <v>2255</v>
      </c>
      <c r="B1292" s="47" t="s">
        <v>1366</v>
      </c>
    </row>
    <row r="1293" spans="1:2" ht="15" customHeight="1">
      <c r="A1293" s="46">
        <v>2256</v>
      </c>
      <c r="B1293" s="47" t="s">
        <v>1367</v>
      </c>
    </row>
    <row r="1294" spans="1:2" ht="15" customHeight="1">
      <c r="A1294" s="46">
        <v>2257</v>
      </c>
      <c r="B1294" s="47" t="s">
        <v>1368</v>
      </c>
    </row>
    <row r="1295" spans="1:2" ht="15" customHeight="1">
      <c r="A1295" s="46">
        <v>2258</v>
      </c>
      <c r="B1295" s="47" t="s">
        <v>1369</v>
      </c>
    </row>
    <row r="1296" spans="1:2" ht="15" customHeight="1">
      <c r="A1296" s="46">
        <v>2260</v>
      </c>
      <c r="B1296" s="47" t="s">
        <v>1370</v>
      </c>
    </row>
    <row r="1297" spans="1:2" ht="15" customHeight="1">
      <c r="A1297" s="46">
        <v>2261</v>
      </c>
      <c r="B1297" s="47" t="s">
        <v>1371</v>
      </c>
    </row>
    <row r="1298" spans="1:2" ht="15" customHeight="1">
      <c r="A1298" s="46">
        <v>2262</v>
      </c>
      <c r="B1298" s="47" t="s">
        <v>1372</v>
      </c>
    </row>
    <row r="1299" spans="1:2" ht="15" customHeight="1">
      <c r="A1299" s="46">
        <v>2264</v>
      </c>
      <c r="B1299" s="47" t="s">
        <v>1373</v>
      </c>
    </row>
    <row r="1300" spans="1:2" ht="15" customHeight="1">
      <c r="A1300" s="46">
        <v>2265</v>
      </c>
      <c r="B1300" s="47" t="s">
        <v>1374</v>
      </c>
    </row>
    <row r="1301" spans="1:2" ht="15" customHeight="1">
      <c r="A1301" s="46">
        <v>2266</v>
      </c>
      <c r="B1301" s="47" t="s">
        <v>1375</v>
      </c>
    </row>
    <row r="1302" spans="1:2" ht="15" customHeight="1">
      <c r="A1302" s="46">
        <v>2267</v>
      </c>
      <c r="B1302" s="47" t="s">
        <v>1376</v>
      </c>
    </row>
    <row r="1303" spans="1:2" ht="15" customHeight="1">
      <c r="A1303" s="46">
        <v>2268</v>
      </c>
      <c r="B1303" s="47" t="s">
        <v>1377</v>
      </c>
    </row>
    <row r="1304" spans="1:2" ht="15" customHeight="1">
      <c r="A1304" s="46">
        <v>2330</v>
      </c>
      <c r="B1304" s="47" t="s">
        <v>1378</v>
      </c>
    </row>
    <row r="1305" spans="1:2" ht="15" customHeight="1">
      <c r="A1305" s="46">
        <v>2332</v>
      </c>
      <c r="B1305" s="47" t="s">
        <v>1379</v>
      </c>
    </row>
    <row r="1306" spans="1:2" ht="15" customHeight="1">
      <c r="A1306" s="46">
        <v>2333</v>
      </c>
      <c r="B1306" s="47" t="s">
        <v>1380</v>
      </c>
    </row>
    <row r="1307" spans="1:2" ht="15" customHeight="1">
      <c r="A1307" s="46">
        <v>2334</v>
      </c>
      <c r="B1307" s="47" t="s">
        <v>1381</v>
      </c>
    </row>
    <row r="1308" spans="1:2" ht="15" customHeight="1">
      <c r="A1308" s="46">
        <v>2336</v>
      </c>
      <c r="B1308" s="47" t="s">
        <v>1382</v>
      </c>
    </row>
    <row r="1309" spans="1:2" ht="15" customHeight="1">
      <c r="A1309" s="46">
        <v>2337</v>
      </c>
      <c r="B1309" s="47" t="s">
        <v>1383</v>
      </c>
    </row>
    <row r="1310" spans="1:2" ht="15" customHeight="1">
      <c r="A1310" s="46">
        <v>2338</v>
      </c>
      <c r="B1310" s="47" t="s">
        <v>1384</v>
      </c>
    </row>
    <row r="1311" spans="1:2" ht="15" customHeight="1">
      <c r="A1311" s="46">
        <v>2339</v>
      </c>
      <c r="B1311" s="47" t="s">
        <v>1385</v>
      </c>
    </row>
    <row r="1312" spans="1:2" ht="15" customHeight="1">
      <c r="A1312" s="46">
        <v>2341</v>
      </c>
      <c r="B1312" s="47" t="s">
        <v>1386</v>
      </c>
    </row>
    <row r="1313" spans="1:2" ht="15" customHeight="1">
      <c r="A1313" s="46">
        <v>2342</v>
      </c>
      <c r="B1313" s="47" t="s">
        <v>1387</v>
      </c>
    </row>
    <row r="1314" spans="1:2" ht="15" customHeight="1">
      <c r="A1314" s="46">
        <v>2343</v>
      </c>
      <c r="B1314" s="47" t="s">
        <v>1388</v>
      </c>
    </row>
    <row r="1315" spans="1:2" ht="15" customHeight="1">
      <c r="A1315" s="46">
        <v>2344</v>
      </c>
      <c r="B1315" s="47" t="s">
        <v>1389</v>
      </c>
    </row>
    <row r="1316" spans="1:2" ht="15" customHeight="1">
      <c r="A1316" s="46">
        <v>2345</v>
      </c>
      <c r="B1316" s="47" t="s">
        <v>1390</v>
      </c>
    </row>
    <row r="1317" spans="1:2">
      <c r="A1317" s="46">
        <v>2346</v>
      </c>
      <c r="B1317" s="47" t="s">
        <v>1391</v>
      </c>
    </row>
    <row r="1318" spans="1:2" ht="15" customHeight="1">
      <c r="A1318" s="46">
        <v>2348</v>
      </c>
      <c r="B1318" s="47" t="s">
        <v>1392</v>
      </c>
    </row>
    <row r="1319" spans="1:2" ht="15" customHeight="1">
      <c r="A1319" s="46">
        <v>2349</v>
      </c>
      <c r="B1319" s="47" t="s">
        <v>1393</v>
      </c>
    </row>
    <row r="1320" spans="1:2" ht="15" customHeight="1">
      <c r="A1320" s="46">
        <v>2350</v>
      </c>
      <c r="B1320" s="47" t="s">
        <v>1394</v>
      </c>
    </row>
    <row r="1321" spans="1:2" ht="15" customHeight="1">
      <c r="A1321" s="46">
        <v>2351</v>
      </c>
      <c r="B1321" s="47" t="s">
        <v>1395</v>
      </c>
    </row>
    <row r="1322" spans="1:2" ht="15" customHeight="1">
      <c r="A1322" s="46">
        <v>2352</v>
      </c>
      <c r="B1322" s="47" t="s">
        <v>1396</v>
      </c>
    </row>
    <row r="1323" spans="1:2" ht="15" customHeight="1">
      <c r="A1323" s="46">
        <v>2353</v>
      </c>
      <c r="B1323" s="47" t="s">
        <v>1397</v>
      </c>
    </row>
    <row r="1324" spans="1:2" ht="15" customHeight="1">
      <c r="A1324" s="46">
        <v>2354</v>
      </c>
      <c r="B1324" s="47" t="s">
        <v>1398</v>
      </c>
    </row>
    <row r="1325" spans="1:2">
      <c r="A1325" s="46">
        <v>2355</v>
      </c>
      <c r="B1325" s="47" t="s">
        <v>1399</v>
      </c>
    </row>
    <row r="1326" spans="1:2" ht="15" customHeight="1">
      <c r="A1326" s="46">
        <v>2356</v>
      </c>
      <c r="B1326" s="47" t="s">
        <v>1400</v>
      </c>
    </row>
    <row r="1327" spans="1:2" ht="15" customHeight="1">
      <c r="A1327" s="46">
        <v>2357</v>
      </c>
      <c r="B1327" s="47" t="s">
        <v>1401</v>
      </c>
    </row>
    <row r="1328" spans="1:2" ht="15" customHeight="1">
      <c r="A1328" s="46">
        <v>2358</v>
      </c>
      <c r="B1328" s="47" t="s">
        <v>1402</v>
      </c>
    </row>
    <row r="1329" spans="1:2" ht="15" customHeight="1">
      <c r="A1329" s="46">
        <v>2359</v>
      </c>
      <c r="B1329" s="47" t="s">
        <v>1403</v>
      </c>
    </row>
    <row r="1330" spans="1:2" ht="15" customHeight="1">
      <c r="A1330" s="46">
        <v>2360</v>
      </c>
      <c r="B1330" s="47" t="s">
        <v>1404</v>
      </c>
    </row>
    <row r="1331" spans="1:2" ht="15" customHeight="1">
      <c r="A1331" s="46">
        <v>2361</v>
      </c>
      <c r="B1331" s="47" t="s">
        <v>1405</v>
      </c>
    </row>
    <row r="1332" spans="1:2" ht="15" customHeight="1">
      <c r="A1332" s="46">
        <v>2362</v>
      </c>
      <c r="B1332" s="47" t="s">
        <v>1406</v>
      </c>
    </row>
    <row r="1333" spans="1:2" ht="15" customHeight="1">
      <c r="A1333" s="46">
        <v>2363</v>
      </c>
      <c r="B1333" s="47" t="s">
        <v>1407</v>
      </c>
    </row>
    <row r="1334" spans="1:2" ht="15" customHeight="1">
      <c r="A1334" s="46">
        <v>2364</v>
      </c>
      <c r="B1334" s="47" t="s">
        <v>1408</v>
      </c>
    </row>
    <row r="1335" spans="1:2" ht="15" customHeight="1">
      <c r="A1335" s="46">
        <v>2365</v>
      </c>
      <c r="B1335" s="47" t="s">
        <v>1409</v>
      </c>
    </row>
    <row r="1336" spans="1:2" ht="15" customHeight="1">
      <c r="A1336" s="46">
        <v>2366</v>
      </c>
      <c r="B1336" s="47" t="s">
        <v>1410</v>
      </c>
    </row>
    <row r="1337" spans="1:2" ht="15" customHeight="1">
      <c r="A1337" s="46">
        <v>2368</v>
      </c>
      <c r="B1337" s="47" t="s">
        <v>1411</v>
      </c>
    </row>
    <row r="1338" spans="1:2" ht="15" customHeight="1">
      <c r="A1338" s="46">
        <v>2369</v>
      </c>
      <c r="B1338" s="47" t="s">
        <v>1412</v>
      </c>
    </row>
    <row r="1339" spans="1:2" ht="15" customHeight="1">
      <c r="A1339" s="46">
        <v>2370</v>
      </c>
      <c r="B1339" s="47" t="s">
        <v>1413</v>
      </c>
    </row>
    <row r="1340" spans="1:2" ht="15" customHeight="1">
      <c r="A1340" s="46">
        <v>2371</v>
      </c>
      <c r="B1340" s="47" t="s">
        <v>1414</v>
      </c>
    </row>
    <row r="1341" spans="1:2" ht="15" customHeight="1">
      <c r="A1341" s="46">
        <v>2372</v>
      </c>
      <c r="B1341" s="47" t="s">
        <v>1415</v>
      </c>
    </row>
    <row r="1342" spans="1:2" ht="15" customHeight="1">
      <c r="A1342" s="46">
        <v>2374</v>
      </c>
      <c r="B1342" s="47" t="s">
        <v>1416</v>
      </c>
    </row>
    <row r="1343" spans="1:2" ht="15" customHeight="1">
      <c r="A1343" s="46">
        <v>2375</v>
      </c>
      <c r="B1343" s="47" t="s">
        <v>1417</v>
      </c>
    </row>
    <row r="1344" spans="1:2">
      <c r="A1344" s="46">
        <v>2377</v>
      </c>
      <c r="B1344" s="47" t="s">
        <v>1418</v>
      </c>
    </row>
    <row r="1345" spans="1:2" ht="15" customHeight="1">
      <c r="A1345" s="46">
        <v>2378</v>
      </c>
      <c r="B1345" s="47" t="s">
        <v>1419</v>
      </c>
    </row>
    <row r="1346" spans="1:2" ht="15" customHeight="1">
      <c r="A1346" s="46">
        <v>2379</v>
      </c>
      <c r="B1346" s="47" t="s">
        <v>1420</v>
      </c>
    </row>
    <row r="1347" spans="1:2" ht="15" customHeight="1">
      <c r="A1347" s="46">
        <v>2382</v>
      </c>
      <c r="B1347" s="47" t="s">
        <v>1421</v>
      </c>
    </row>
    <row r="1348" spans="1:2" ht="15" customHeight="1">
      <c r="A1348" s="46">
        <v>2383</v>
      </c>
      <c r="B1348" s="47" t="s">
        <v>1422</v>
      </c>
    </row>
    <row r="1349" spans="1:2" ht="15" customHeight="1">
      <c r="A1349" s="46">
        <v>2384</v>
      </c>
      <c r="B1349" s="47" t="s">
        <v>1423</v>
      </c>
    </row>
    <row r="1350" spans="1:2" ht="15" customHeight="1">
      <c r="A1350" s="46">
        <v>2385</v>
      </c>
      <c r="B1350" s="47" t="s">
        <v>1424</v>
      </c>
    </row>
    <row r="1351" spans="1:2" ht="15" customHeight="1">
      <c r="A1351" s="46">
        <v>2386</v>
      </c>
      <c r="B1351" s="47" t="s">
        <v>1425</v>
      </c>
    </row>
    <row r="1352" spans="1:2" ht="15" customHeight="1">
      <c r="A1352" s="46">
        <v>2388</v>
      </c>
      <c r="B1352" s="47" t="s">
        <v>1426</v>
      </c>
    </row>
    <row r="1353" spans="1:2" ht="15" customHeight="1">
      <c r="A1353" s="46">
        <v>2389</v>
      </c>
      <c r="B1353" s="47" t="s">
        <v>1427</v>
      </c>
    </row>
    <row r="1354" spans="1:2" ht="15" customHeight="1">
      <c r="A1354" s="46">
        <v>2390</v>
      </c>
      <c r="B1354" s="47" t="s">
        <v>1428</v>
      </c>
    </row>
    <row r="1355" spans="1:2" ht="15" customHeight="1">
      <c r="A1355" s="46">
        <v>2391</v>
      </c>
      <c r="B1355" s="47" t="s">
        <v>1429</v>
      </c>
    </row>
    <row r="1356" spans="1:2" ht="15" customHeight="1">
      <c r="A1356" s="46">
        <v>2392</v>
      </c>
      <c r="B1356" s="47" t="s">
        <v>1430</v>
      </c>
    </row>
    <row r="1357" spans="1:2" ht="15" customHeight="1">
      <c r="A1357" s="46">
        <v>2393</v>
      </c>
      <c r="B1357" s="47" t="s">
        <v>1431</v>
      </c>
    </row>
    <row r="1358" spans="1:2" ht="15" customHeight="1">
      <c r="A1358" s="46">
        <v>2396</v>
      </c>
      <c r="B1358" s="47" t="s">
        <v>1432</v>
      </c>
    </row>
    <row r="1359" spans="1:2" ht="15" customHeight="1">
      <c r="A1359" s="46">
        <v>2397</v>
      </c>
      <c r="B1359" s="47" t="s">
        <v>1433</v>
      </c>
    </row>
    <row r="1360" spans="1:2" ht="15" customHeight="1">
      <c r="A1360" s="46">
        <v>2398</v>
      </c>
      <c r="B1360" s="47" t="s">
        <v>1434</v>
      </c>
    </row>
    <row r="1361" spans="1:2" ht="15" customHeight="1">
      <c r="A1361" s="46">
        <v>2398</v>
      </c>
      <c r="B1361" s="47" t="s">
        <v>1434</v>
      </c>
    </row>
    <row r="1362" spans="1:2">
      <c r="A1362" s="46">
        <v>2400</v>
      </c>
      <c r="B1362" s="47" t="s">
        <v>1435</v>
      </c>
    </row>
    <row r="1363" spans="1:2" ht="15" customHeight="1">
      <c r="A1363" s="46">
        <v>2401</v>
      </c>
      <c r="B1363" s="47" t="s">
        <v>1436</v>
      </c>
    </row>
    <row r="1364" spans="1:2" ht="15" customHeight="1">
      <c r="A1364" s="46">
        <v>2402</v>
      </c>
      <c r="B1364" s="47" t="s">
        <v>1437</v>
      </c>
    </row>
    <row r="1365" spans="1:2" ht="15" customHeight="1">
      <c r="A1365" s="46">
        <v>2403</v>
      </c>
      <c r="B1365" s="47" t="s">
        <v>1438</v>
      </c>
    </row>
    <row r="1366" spans="1:2" ht="15" customHeight="1">
      <c r="A1366" s="46">
        <v>2404</v>
      </c>
      <c r="B1366" s="47" t="s">
        <v>1439</v>
      </c>
    </row>
    <row r="1367" spans="1:2" ht="15" customHeight="1">
      <c r="A1367" s="46">
        <v>2405</v>
      </c>
      <c r="B1367" s="47" t="s">
        <v>1440</v>
      </c>
    </row>
    <row r="1368" spans="1:2" ht="15" customHeight="1">
      <c r="A1368" s="46">
        <v>2406</v>
      </c>
      <c r="B1368" s="47" t="s">
        <v>1441</v>
      </c>
    </row>
    <row r="1369" spans="1:2" ht="15" customHeight="1">
      <c r="A1369" s="46">
        <v>2407</v>
      </c>
      <c r="B1369" s="47" t="s">
        <v>1442</v>
      </c>
    </row>
    <row r="1370" spans="1:2" ht="15" customHeight="1">
      <c r="A1370" s="46">
        <v>2409</v>
      </c>
      <c r="B1370" s="47" t="s">
        <v>1443</v>
      </c>
    </row>
    <row r="1371" spans="1:2" ht="15" customHeight="1">
      <c r="A1371" s="46">
        <v>2410</v>
      </c>
      <c r="B1371" s="47" t="s">
        <v>1444</v>
      </c>
    </row>
    <row r="1372" spans="1:2" ht="15" customHeight="1">
      <c r="A1372" s="46">
        <v>2412</v>
      </c>
      <c r="B1372" s="47" t="s">
        <v>1445</v>
      </c>
    </row>
    <row r="1373" spans="1:2" ht="15" customHeight="1">
      <c r="A1373" s="46">
        <v>2413</v>
      </c>
      <c r="B1373" s="47" t="s">
        <v>1446</v>
      </c>
    </row>
    <row r="1374" spans="1:2" ht="15" customHeight="1">
      <c r="A1374" s="46">
        <v>2414</v>
      </c>
      <c r="B1374" s="47" t="s">
        <v>1447</v>
      </c>
    </row>
    <row r="1375" spans="1:2" ht="15" customHeight="1">
      <c r="A1375" s="46">
        <v>2417</v>
      </c>
      <c r="B1375" s="47" t="s">
        <v>1448</v>
      </c>
    </row>
    <row r="1376" spans="1:2" ht="15" customHeight="1">
      <c r="A1376" s="46">
        <v>2418</v>
      </c>
      <c r="B1376" s="47" t="s">
        <v>1449</v>
      </c>
    </row>
    <row r="1377" spans="1:2" ht="15" customHeight="1">
      <c r="A1377" s="46">
        <v>2419</v>
      </c>
      <c r="B1377" s="47" t="s">
        <v>1450</v>
      </c>
    </row>
    <row r="1378" spans="1:2" ht="15" customHeight="1">
      <c r="A1378" s="46">
        <v>2420</v>
      </c>
      <c r="B1378" s="47" t="s">
        <v>1451</v>
      </c>
    </row>
    <row r="1379" spans="1:2" ht="15" customHeight="1">
      <c r="A1379" s="46">
        <v>2424</v>
      </c>
      <c r="B1379" s="47" t="s">
        <v>1452</v>
      </c>
    </row>
    <row r="1380" spans="1:2" ht="15" customHeight="1">
      <c r="A1380" s="46">
        <v>2428</v>
      </c>
      <c r="B1380" s="47" t="s">
        <v>1453</v>
      </c>
    </row>
    <row r="1381" spans="1:2" ht="15" customHeight="1">
      <c r="A1381" s="46">
        <v>2429</v>
      </c>
      <c r="B1381" s="47" t="s">
        <v>1454</v>
      </c>
    </row>
    <row r="1382" spans="1:2" ht="15" customHeight="1">
      <c r="A1382" s="46">
        <v>2436</v>
      </c>
      <c r="B1382" s="47" t="s">
        <v>1455</v>
      </c>
    </row>
    <row r="1383" spans="1:2" ht="15" customHeight="1">
      <c r="A1383" s="46">
        <v>2437</v>
      </c>
      <c r="B1383" s="47" t="s">
        <v>1456</v>
      </c>
    </row>
    <row r="1384" spans="1:2" ht="15" customHeight="1">
      <c r="A1384" s="46">
        <v>2438</v>
      </c>
      <c r="B1384" s="47" t="s">
        <v>1457</v>
      </c>
    </row>
    <row r="1385" spans="1:2" ht="15" customHeight="1">
      <c r="A1385" s="46">
        <v>2439</v>
      </c>
      <c r="B1385" s="47" t="s">
        <v>1458</v>
      </c>
    </row>
    <row r="1386" spans="1:2" ht="15" customHeight="1">
      <c r="A1386" s="46">
        <v>2440</v>
      </c>
      <c r="B1386" s="47" t="s">
        <v>1459</v>
      </c>
    </row>
    <row r="1387" spans="1:2" ht="15" customHeight="1">
      <c r="A1387" s="46">
        <v>2441</v>
      </c>
      <c r="B1387" s="47" t="s">
        <v>1460</v>
      </c>
    </row>
    <row r="1388" spans="1:2" ht="15" customHeight="1">
      <c r="A1388" s="46">
        <v>2442</v>
      </c>
      <c r="B1388" s="47" t="s">
        <v>1461</v>
      </c>
    </row>
    <row r="1389" spans="1:2" ht="15" customHeight="1">
      <c r="A1389" s="46">
        <v>2443</v>
      </c>
      <c r="B1389" s="47" t="s">
        <v>1462</v>
      </c>
    </row>
    <row r="1390" spans="1:2" ht="15" customHeight="1">
      <c r="A1390" s="46">
        <v>2445</v>
      </c>
      <c r="B1390" s="47" t="s">
        <v>1463</v>
      </c>
    </row>
    <row r="1391" spans="1:2" ht="15" customHeight="1">
      <c r="A1391" s="46">
        <v>2446</v>
      </c>
      <c r="B1391" s="47" t="s">
        <v>1464</v>
      </c>
    </row>
    <row r="1392" spans="1:2" ht="15" customHeight="1">
      <c r="A1392" s="46">
        <v>2450</v>
      </c>
      <c r="B1392" s="47" t="s">
        <v>1465</v>
      </c>
    </row>
    <row r="1393" spans="1:2" ht="15" customHeight="1">
      <c r="A1393" s="46">
        <v>2460</v>
      </c>
      <c r="B1393" s="47" t="s">
        <v>1466</v>
      </c>
    </row>
    <row r="1394" spans="1:2" ht="15" customHeight="1">
      <c r="A1394" s="46">
        <v>2461</v>
      </c>
      <c r="B1394" s="47" t="s">
        <v>1467</v>
      </c>
    </row>
    <row r="1395" spans="1:2" ht="15" customHeight="1">
      <c r="A1395" s="46">
        <v>2462</v>
      </c>
      <c r="B1395" s="47" t="s">
        <v>1468</v>
      </c>
    </row>
    <row r="1396" spans="1:2" ht="15" customHeight="1">
      <c r="A1396" s="46">
        <v>2463</v>
      </c>
      <c r="B1396" s="47" t="s">
        <v>1469</v>
      </c>
    </row>
    <row r="1397" spans="1:2" ht="15" customHeight="1">
      <c r="A1397" s="46">
        <v>2465</v>
      </c>
      <c r="B1397" s="47" t="s">
        <v>1470</v>
      </c>
    </row>
    <row r="1398" spans="1:2" ht="15" customHeight="1">
      <c r="A1398" s="46">
        <v>2466</v>
      </c>
      <c r="B1398" s="47" t="s">
        <v>1471</v>
      </c>
    </row>
    <row r="1399" spans="1:2" ht="15" customHeight="1">
      <c r="A1399" s="46">
        <v>2467</v>
      </c>
      <c r="B1399" s="47" t="s">
        <v>1472</v>
      </c>
    </row>
    <row r="1400" spans="1:2" ht="15" customHeight="1">
      <c r="A1400" s="46">
        <v>2468</v>
      </c>
      <c r="B1400" s="47" t="s">
        <v>1473</v>
      </c>
    </row>
    <row r="1401" spans="1:2" ht="15" customHeight="1">
      <c r="A1401" s="46">
        <v>2469</v>
      </c>
      <c r="B1401" s="47" t="s">
        <v>1474</v>
      </c>
    </row>
    <row r="1402" spans="1:2" ht="15" customHeight="1">
      <c r="A1402" s="46">
        <v>2472</v>
      </c>
      <c r="B1402" s="47" t="s">
        <v>1475</v>
      </c>
    </row>
    <row r="1403" spans="1:2" ht="15" customHeight="1">
      <c r="A1403" s="46">
        <v>2474</v>
      </c>
      <c r="B1403" s="47" t="s">
        <v>1476</v>
      </c>
    </row>
    <row r="1404" spans="1:2" ht="15" customHeight="1">
      <c r="A1404" s="46">
        <v>2475</v>
      </c>
      <c r="B1404" s="47" t="s">
        <v>1477</v>
      </c>
    </row>
    <row r="1405" spans="1:2" ht="15" customHeight="1">
      <c r="A1405" s="46">
        <v>2476</v>
      </c>
      <c r="B1405" s="47" t="s">
        <v>1478</v>
      </c>
    </row>
    <row r="1406" spans="1:2" ht="15" customHeight="1">
      <c r="A1406" s="46">
        <v>2477</v>
      </c>
      <c r="B1406" s="47" t="s">
        <v>1479</v>
      </c>
    </row>
    <row r="1407" spans="1:2" ht="15" customHeight="1">
      <c r="A1407" s="46">
        <v>2478</v>
      </c>
      <c r="B1407" s="47" t="s">
        <v>1480</v>
      </c>
    </row>
    <row r="1408" spans="1:2" ht="15" customHeight="1">
      <c r="A1408" s="46">
        <v>2479</v>
      </c>
      <c r="B1408" s="47" t="s">
        <v>1481</v>
      </c>
    </row>
    <row r="1409" spans="1:2" ht="15" customHeight="1">
      <c r="A1409" s="46">
        <v>2480</v>
      </c>
      <c r="B1409" s="47" t="s">
        <v>1482</v>
      </c>
    </row>
    <row r="1410" spans="1:2" ht="15" customHeight="1">
      <c r="A1410" s="46">
        <v>2481</v>
      </c>
      <c r="B1410" s="47" t="s">
        <v>1483</v>
      </c>
    </row>
    <row r="1411" spans="1:2" ht="15" customHeight="1">
      <c r="A1411" s="46">
        <v>2482</v>
      </c>
      <c r="B1411" s="47" t="s">
        <v>1484</v>
      </c>
    </row>
    <row r="1412" spans="1:2" ht="15" customHeight="1">
      <c r="A1412" s="46">
        <v>2483</v>
      </c>
      <c r="B1412" s="47" t="s">
        <v>1485</v>
      </c>
    </row>
    <row r="1413" spans="1:2" ht="15" customHeight="1">
      <c r="A1413" s="46">
        <v>2484</v>
      </c>
      <c r="B1413" s="47" t="s">
        <v>1486</v>
      </c>
    </row>
    <row r="1414" spans="1:2" ht="15" customHeight="1">
      <c r="A1414" s="46">
        <v>2542</v>
      </c>
      <c r="B1414" s="47" t="s">
        <v>1487</v>
      </c>
    </row>
    <row r="1415" spans="1:2" ht="15" customHeight="1">
      <c r="A1415" s="46">
        <v>2543</v>
      </c>
      <c r="B1415" s="47" t="s">
        <v>1488</v>
      </c>
    </row>
    <row r="1416" spans="1:2" ht="15" customHeight="1">
      <c r="A1416" s="46">
        <v>2544</v>
      </c>
      <c r="B1416" s="47" t="s">
        <v>1489</v>
      </c>
    </row>
    <row r="1417" spans="1:2" ht="15" customHeight="1">
      <c r="A1417" s="46">
        <v>2544</v>
      </c>
      <c r="B1417" s="47" t="s">
        <v>1489</v>
      </c>
    </row>
    <row r="1418" spans="1:2" ht="15" customHeight="1">
      <c r="A1418" s="46">
        <v>2546</v>
      </c>
      <c r="B1418" s="47" t="s">
        <v>1490</v>
      </c>
    </row>
    <row r="1419" spans="1:2" ht="15" customHeight="1">
      <c r="A1419" s="46">
        <v>2547</v>
      </c>
      <c r="B1419" s="47" t="s">
        <v>1491</v>
      </c>
    </row>
    <row r="1420" spans="1:2" ht="15" customHeight="1">
      <c r="A1420" s="46">
        <v>2548</v>
      </c>
      <c r="B1420" s="47" t="s">
        <v>1492</v>
      </c>
    </row>
    <row r="1421" spans="1:2" ht="15" customHeight="1">
      <c r="A1421" s="46">
        <v>2549</v>
      </c>
      <c r="B1421" s="47" t="s">
        <v>1493</v>
      </c>
    </row>
    <row r="1422" spans="1:2" ht="15" customHeight="1">
      <c r="A1422" s="46">
        <v>2553</v>
      </c>
      <c r="B1422" s="47" t="s">
        <v>1494</v>
      </c>
    </row>
    <row r="1423" spans="1:2" ht="15" customHeight="1">
      <c r="A1423" s="46">
        <v>2554</v>
      </c>
      <c r="B1423" s="47" t="s">
        <v>1495</v>
      </c>
    </row>
    <row r="1424" spans="1:2" ht="15" customHeight="1">
      <c r="A1424" s="46">
        <v>2555</v>
      </c>
      <c r="B1424" s="47" t="s">
        <v>1496</v>
      </c>
    </row>
    <row r="1425" spans="1:2" ht="15" customHeight="1">
      <c r="A1425" s="46">
        <v>2556</v>
      </c>
      <c r="B1425" s="47" t="s">
        <v>1497</v>
      </c>
    </row>
    <row r="1426" spans="1:2" ht="15" customHeight="1">
      <c r="A1426" s="46">
        <v>2557</v>
      </c>
      <c r="B1426" s="47" t="s">
        <v>1498</v>
      </c>
    </row>
    <row r="1427" spans="1:2" ht="15" customHeight="1">
      <c r="A1427" s="46">
        <v>2558</v>
      </c>
      <c r="B1427" s="47" t="s">
        <v>1499</v>
      </c>
    </row>
    <row r="1428" spans="1:2" ht="15" customHeight="1">
      <c r="A1428" s="46">
        <v>2560</v>
      </c>
      <c r="B1428" s="47" t="s">
        <v>1500</v>
      </c>
    </row>
    <row r="1429" spans="1:2" ht="15" customHeight="1">
      <c r="A1429" s="46">
        <v>2561</v>
      </c>
      <c r="B1429" s="47" t="s">
        <v>1501</v>
      </c>
    </row>
    <row r="1430" spans="1:2" ht="15" customHeight="1">
      <c r="A1430" s="46">
        <v>2562</v>
      </c>
      <c r="B1430" s="47" t="s">
        <v>1502</v>
      </c>
    </row>
    <row r="1431" spans="1:2" ht="15" customHeight="1">
      <c r="A1431" s="46">
        <v>2563</v>
      </c>
      <c r="B1431" s="47" t="s">
        <v>1503</v>
      </c>
    </row>
    <row r="1432" spans="1:2">
      <c r="A1432" s="46">
        <v>2564</v>
      </c>
      <c r="B1432" s="47" t="s">
        <v>1504</v>
      </c>
    </row>
    <row r="1433" spans="1:2" ht="15" customHeight="1">
      <c r="A1433" s="46">
        <v>2566</v>
      </c>
      <c r="B1433" s="47" t="s">
        <v>1505</v>
      </c>
    </row>
    <row r="1434" spans="1:2">
      <c r="A1434" s="46">
        <v>2567</v>
      </c>
      <c r="B1434" s="47" t="s">
        <v>1506</v>
      </c>
    </row>
    <row r="1435" spans="1:2">
      <c r="A1435" s="46">
        <v>2569</v>
      </c>
      <c r="B1435" s="47" t="s">
        <v>1507</v>
      </c>
    </row>
    <row r="1436" spans="1:2">
      <c r="A1436" s="46">
        <v>2570</v>
      </c>
      <c r="B1436" s="47" t="s">
        <v>1508</v>
      </c>
    </row>
    <row r="1437" spans="1:2" ht="15" customHeight="1">
      <c r="A1437" s="46">
        <v>2571</v>
      </c>
      <c r="B1437" s="47" t="s">
        <v>1509</v>
      </c>
    </row>
    <row r="1438" spans="1:2" ht="15" customHeight="1">
      <c r="A1438" s="46">
        <v>2572</v>
      </c>
      <c r="B1438" s="47" t="s">
        <v>1510</v>
      </c>
    </row>
    <row r="1439" spans="1:2" ht="15" customHeight="1">
      <c r="A1439" s="46">
        <v>2573</v>
      </c>
      <c r="B1439" s="47" t="s">
        <v>1511</v>
      </c>
    </row>
    <row r="1440" spans="1:2" ht="15" customHeight="1">
      <c r="A1440" s="46">
        <v>2574</v>
      </c>
      <c r="B1440" s="47" t="s">
        <v>1512</v>
      </c>
    </row>
    <row r="1441" spans="1:2" ht="15" customHeight="1">
      <c r="A1441" s="46">
        <v>2575</v>
      </c>
      <c r="B1441" s="47" t="s">
        <v>1513</v>
      </c>
    </row>
    <row r="1442" spans="1:2" ht="15" customHeight="1">
      <c r="A1442" s="46">
        <v>2578</v>
      </c>
      <c r="B1442" s="47" t="s">
        <v>1514</v>
      </c>
    </row>
    <row r="1443" spans="1:2" ht="15" customHeight="1">
      <c r="A1443" s="46">
        <v>2581</v>
      </c>
      <c r="B1443" s="47" t="s">
        <v>1515</v>
      </c>
    </row>
    <row r="1444" spans="1:2" ht="15" customHeight="1">
      <c r="A1444" s="46">
        <v>2582</v>
      </c>
      <c r="B1444" s="47" t="s">
        <v>1516</v>
      </c>
    </row>
    <row r="1445" spans="1:2" ht="15" customHeight="1">
      <c r="A1445" s="46">
        <v>2584</v>
      </c>
      <c r="B1445" s="47" t="s">
        <v>1517</v>
      </c>
    </row>
    <row r="1446" spans="1:2" ht="15" customHeight="1">
      <c r="A1446" s="46">
        <v>2585</v>
      </c>
      <c r="B1446" s="47" t="s">
        <v>1518</v>
      </c>
    </row>
    <row r="1447" spans="1:2" ht="15" customHeight="1">
      <c r="A1447" s="46">
        <v>2587</v>
      </c>
      <c r="B1447" s="47" t="s">
        <v>1519</v>
      </c>
    </row>
    <row r="1448" spans="1:2" ht="15" customHeight="1">
      <c r="A1448" s="46">
        <v>2588</v>
      </c>
      <c r="B1448" s="47" t="s">
        <v>1520</v>
      </c>
    </row>
    <row r="1449" spans="1:2" ht="15" customHeight="1">
      <c r="A1449" s="46">
        <v>2590</v>
      </c>
      <c r="B1449" s="47" t="s">
        <v>1521</v>
      </c>
    </row>
    <row r="1450" spans="1:2" ht="15" customHeight="1">
      <c r="A1450" s="46">
        <v>2592</v>
      </c>
      <c r="B1450" s="47" t="s">
        <v>1522</v>
      </c>
    </row>
    <row r="1451" spans="1:2" ht="15" customHeight="1">
      <c r="A1451" s="46">
        <v>2593</v>
      </c>
      <c r="B1451" s="47" t="s">
        <v>1523</v>
      </c>
    </row>
    <row r="1452" spans="1:2" ht="15" customHeight="1">
      <c r="A1452" s="46">
        <v>2594</v>
      </c>
      <c r="B1452" s="47" t="s">
        <v>1524</v>
      </c>
    </row>
    <row r="1453" spans="1:2" ht="15" customHeight="1">
      <c r="A1453" s="46">
        <v>2595</v>
      </c>
      <c r="B1453" s="47" t="s">
        <v>1525</v>
      </c>
    </row>
    <row r="1454" spans="1:2" ht="15" customHeight="1">
      <c r="A1454" s="46">
        <v>2597</v>
      </c>
      <c r="B1454" s="47" t="s">
        <v>1526</v>
      </c>
    </row>
    <row r="1455" spans="1:2" ht="15" customHeight="1">
      <c r="A1455" s="46">
        <v>2599</v>
      </c>
      <c r="B1455" s="47" t="s">
        <v>1527</v>
      </c>
    </row>
    <row r="1456" spans="1:2" ht="15" customHeight="1">
      <c r="A1456" s="46">
        <v>2600</v>
      </c>
      <c r="B1456" s="47" t="s">
        <v>1528</v>
      </c>
    </row>
    <row r="1457" spans="1:2" ht="15" customHeight="1">
      <c r="A1457" s="46">
        <v>2602</v>
      </c>
      <c r="B1457" s="47" t="s">
        <v>1529</v>
      </c>
    </row>
    <row r="1458" spans="1:2" ht="15" customHeight="1">
      <c r="A1458" s="46">
        <v>2604</v>
      </c>
      <c r="B1458" s="47" t="s">
        <v>1530</v>
      </c>
    </row>
    <row r="1459" spans="1:2" ht="15" customHeight="1">
      <c r="A1459" s="46">
        <v>2606</v>
      </c>
      <c r="B1459" s="47" t="s">
        <v>1531</v>
      </c>
    </row>
    <row r="1460" spans="1:2">
      <c r="A1460" s="46">
        <v>2609</v>
      </c>
      <c r="B1460" s="47" t="s">
        <v>1532</v>
      </c>
    </row>
    <row r="1461" spans="1:2" ht="15" customHeight="1">
      <c r="A1461" s="46">
        <v>2611</v>
      </c>
      <c r="B1461" s="47" t="s">
        <v>1533</v>
      </c>
    </row>
    <row r="1462" spans="1:2" ht="15" customHeight="1">
      <c r="A1462" s="46">
        <v>2612</v>
      </c>
      <c r="B1462" s="47" t="s">
        <v>1534</v>
      </c>
    </row>
    <row r="1463" spans="1:2" ht="15" customHeight="1">
      <c r="A1463" s="46">
        <v>2613</v>
      </c>
      <c r="B1463" s="47" t="s">
        <v>1535</v>
      </c>
    </row>
    <row r="1464" spans="1:2" ht="15" customHeight="1">
      <c r="A1464" s="46">
        <v>2616</v>
      </c>
      <c r="B1464" s="47" t="s">
        <v>1536</v>
      </c>
    </row>
    <row r="1465" spans="1:2" ht="15" customHeight="1">
      <c r="A1465" s="46">
        <v>2617</v>
      </c>
      <c r="B1465" s="47" t="s">
        <v>1537</v>
      </c>
    </row>
    <row r="1466" spans="1:2" ht="15" customHeight="1">
      <c r="A1466" s="46">
        <v>2618</v>
      </c>
      <c r="B1466" s="47" t="s">
        <v>1538</v>
      </c>
    </row>
    <row r="1467" spans="1:2" ht="15" customHeight="1">
      <c r="A1467" s="46">
        <v>2619</v>
      </c>
      <c r="B1467" s="47" t="s">
        <v>1539</v>
      </c>
    </row>
    <row r="1468" spans="1:2" ht="15" customHeight="1">
      <c r="A1468" s="46">
        <v>2620</v>
      </c>
      <c r="B1468" s="47" t="s">
        <v>1540</v>
      </c>
    </row>
    <row r="1469" spans="1:2" ht="15" customHeight="1">
      <c r="A1469" s="46">
        <v>2621</v>
      </c>
      <c r="B1469" s="47" t="s">
        <v>1541</v>
      </c>
    </row>
    <row r="1470" spans="1:2" ht="15" customHeight="1">
      <c r="A1470" s="46">
        <v>2622</v>
      </c>
      <c r="B1470" s="47" t="s">
        <v>1542</v>
      </c>
    </row>
    <row r="1471" spans="1:2" ht="15" customHeight="1">
      <c r="A1471" s="46">
        <v>2624</v>
      </c>
      <c r="B1471" s="47" t="s">
        <v>1543</v>
      </c>
    </row>
    <row r="1472" spans="1:2" ht="15" customHeight="1">
      <c r="A1472" s="46">
        <v>2625</v>
      </c>
      <c r="B1472" s="47" t="s">
        <v>1544</v>
      </c>
    </row>
    <row r="1473" spans="1:2" ht="15" customHeight="1">
      <c r="A1473" s="46">
        <v>2626</v>
      </c>
      <c r="B1473" s="47" t="s">
        <v>1545</v>
      </c>
    </row>
    <row r="1474" spans="1:2" ht="15" customHeight="1">
      <c r="A1474" s="46">
        <v>2627</v>
      </c>
      <c r="B1474" s="47" t="s">
        <v>1546</v>
      </c>
    </row>
    <row r="1475" spans="1:2" ht="15" customHeight="1">
      <c r="A1475" s="46">
        <v>2628</v>
      </c>
      <c r="B1475" s="47" t="s">
        <v>1547</v>
      </c>
    </row>
    <row r="1476" spans="1:2" ht="15" customHeight="1">
      <c r="A1476" s="46">
        <v>2629</v>
      </c>
      <c r="B1476" s="47" t="s">
        <v>1548</v>
      </c>
    </row>
    <row r="1477" spans="1:2" ht="15" customHeight="1">
      <c r="A1477" s="46">
        <v>2631</v>
      </c>
      <c r="B1477" s="47" t="s">
        <v>1549</v>
      </c>
    </row>
    <row r="1478" spans="1:2" ht="15" customHeight="1">
      <c r="A1478" s="46">
        <v>2634</v>
      </c>
      <c r="B1478" s="47" t="s">
        <v>1550</v>
      </c>
    </row>
    <row r="1479" spans="1:2" ht="15" customHeight="1">
      <c r="A1479" s="46">
        <v>2637</v>
      </c>
      <c r="B1479" s="47" t="s">
        <v>1551</v>
      </c>
    </row>
    <row r="1480" spans="1:2" ht="15" customHeight="1">
      <c r="A1480" s="46">
        <v>2638</v>
      </c>
      <c r="B1480" s="47" t="s">
        <v>1552</v>
      </c>
    </row>
    <row r="1481" spans="1:2" ht="15" customHeight="1">
      <c r="A1481" s="46">
        <v>2641</v>
      </c>
      <c r="B1481" s="47" t="s">
        <v>1553</v>
      </c>
    </row>
    <row r="1482" spans="1:2" ht="15" customHeight="1">
      <c r="A1482" s="46">
        <v>2642</v>
      </c>
      <c r="B1482" s="47" t="s">
        <v>1554</v>
      </c>
    </row>
    <row r="1483" spans="1:2" ht="15" customHeight="1">
      <c r="A1483" s="46">
        <v>2643</v>
      </c>
      <c r="B1483" s="47" t="s">
        <v>1555</v>
      </c>
    </row>
    <row r="1484" spans="1:2" ht="15" customHeight="1">
      <c r="A1484" s="46">
        <v>2644</v>
      </c>
      <c r="B1484" s="47" t="s">
        <v>1556</v>
      </c>
    </row>
    <row r="1485" spans="1:2" ht="15" customHeight="1">
      <c r="A1485" s="46">
        <v>2647</v>
      </c>
      <c r="B1485" s="47" t="s">
        <v>1557</v>
      </c>
    </row>
    <row r="1486" spans="1:2" ht="15" customHeight="1">
      <c r="A1486" s="46">
        <v>2648</v>
      </c>
      <c r="B1486" s="47" t="s">
        <v>1558</v>
      </c>
    </row>
    <row r="1487" spans="1:2" ht="15" customHeight="1">
      <c r="A1487" s="46">
        <v>2649</v>
      </c>
      <c r="B1487" s="47" t="s">
        <v>1559</v>
      </c>
    </row>
    <row r="1488" spans="1:2" ht="15" customHeight="1">
      <c r="A1488" s="46">
        <v>2650</v>
      </c>
      <c r="B1488" s="47" t="s">
        <v>1560</v>
      </c>
    </row>
    <row r="1489" spans="1:2" ht="15" customHeight="1">
      <c r="A1489" s="46">
        <v>2651</v>
      </c>
      <c r="B1489" s="47" t="s">
        <v>1561</v>
      </c>
    </row>
    <row r="1490" spans="1:2">
      <c r="A1490" s="46">
        <v>2652</v>
      </c>
      <c r="B1490" s="47" t="s">
        <v>1562</v>
      </c>
    </row>
    <row r="1491" spans="1:2" ht="15" customHeight="1">
      <c r="A1491" s="46">
        <v>2654</v>
      </c>
      <c r="B1491" s="47" t="s">
        <v>1563</v>
      </c>
    </row>
    <row r="1492" spans="1:2" ht="15" customHeight="1">
      <c r="A1492" s="46">
        <v>2657</v>
      </c>
      <c r="B1492" s="47" t="s">
        <v>1564</v>
      </c>
    </row>
    <row r="1493" spans="1:2">
      <c r="A1493" s="46">
        <v>2658</v>
      </c>
      <c r="B1493" s="47" t="s">
        <v>1565</v>
      </c>
    </row>
    <row r="1494" spans="1:2" ht="15" customHeight="1">
      <c r="A1494" s="46">
        <v>2659</v>
      </c>
      <c r="B1494" s="47" t="s">
        <v>1566</v>
      </c>
    </row>
    <row r="1495" spans="1:2" ht="15" customHeight="1">
      <c r="A1495" s="46">
        <v>2662</v>
      </c>
      <c r="B1495" s="47" t="s">
        <v>1567</v>
      </c>
    </row>
    <row r="1496" spans="1:2" ht="15" customHeight="1">
      <c r="A1496" s="46">
        <v>2664</v>
      </c>
      <c r="B1496" s="47" t="s">
        <v>1568</v>
      </c>
    </row>
    <row r="1497" spans="1:2" ht="15" customHeight="1">
      <c r="A1497" s="46">
        <v>2665</v>
      </c>
      <c r="B1497" s="47" t="s">
        <v>1569</v>
      </c>
    </row>
    <row r="1498" spans="1:2" ht="15" customHeight="1">
      <c r="A1498" s="46">
        <v>2667</v>
      </c>
      <c r="B1498" s="47" t="s">
        <v>1570</v>
      </c>
    </row>
    <row r="1499" spans="1:2" ht="15" customHeight="1">
      <c r="A1499" s="46">
        <v>2669</v>
      </c>
      <c r="B1499" s="47" t="s">
        <v>1571</v>
      </c>
    </row>
    <row r="1500" spans="1:2" ht="15" customHeight="1">
      <c r="A1500" s="46">
        <v>2672</v>
      </c>
      <c r="B1500" s="47" t="s">
        <v>1572</v>
      </c>
    </row>
    <row r="1501" spans="1:2" ht="15" customHeight="1">
      <c r="A1501" s="46">
        <v>2673</v>
      </c>
      <c r="B1501" s="47" t="s">
        <v>1573</v>
      </c>
    </row>
    <row r="1502" spans="1:2" ht="15" customHeight="1">
      <c r="A1502" s="46">
        <v>2684</v>
      </c>
      <c r="B1502" s="47" t="s">
        <v>1574</v>
      </c>
    </row>
    <row r="1503" spans="1:2" ht="15" customHeight="1">
      <c r="A1503" s="46">
        <v>2685</v>
      </c>
      <c r="B1503" s="47" t="s">
        <v>1575</v>
      </c>
    </row>
    <row r="1504" spans="1:2" ht="15" customHeight="1">
      <c r="A1504" s="46">
        <v>2686</v>
      </c>
      <c r="B1504" s="47" t="s">
        <v>1576</v>
      </c>
    </row>
    <row r="1505" spans="1:2">
      <c r="A1505" s="46">
        <v>2687</v>
      </c>
      <c r="B1505" s="47" t="s">
        <v>1577</v>
      </c>
    </row>
    <row r="1506" spans="1:2" ht="15" customHeight="1">
      <c r="A1506" s="46">
        <v>2688</v>
      </c>
      <c r="B1506" s="47" t="s">
        <v>1578</v>
      </c>
    </row>
    <row r="1507" spans="1:2" ht="15" customHeight="1">
      <c r="A1507" s="46">
        <v>2691</v>
      </c>
      <c r="B1507" s="47" t="s">
        <v>1579</v>
      </c>
    </row>
    <row r="1508" spans="1:2" ht="15" customHeight="1">
      <c r="A1508" s="46">
        <v>2692</v>
      </c>
      <c r="B1508" s="47" t="s">
        <v>1580</v>
      </c>
    </row>
    <row r="1509" spans="1:2" ht="15" customHeight="1">
      <c r="A1509" s="46">
        <v>2697</v>
      </c>
      <c r="B1509" s="47" t="s">
        <v>1581</v>
      </c>
    </row>
    <row r="1510" spans="1:2" ht="15" customHeight="1">
      <c r="A1510" s="46">
        <v>2698</v>
      </c>
      <c r="B1510" s="47" t="s">
        <v>1582</v>
      </c>
    </row>
    <row r="1511" spans="1:2" ht="15" customHeight="1">
      <c r="A1511" s="46">
        <v>2701</v>
      </c>
      <c r="B1511" s="47" t="s">
        <v>1583</v>
      </c>
    </row>
    <row r="1512" spans="1:2" ht="15" customHeight="1">
      <c r="A1512" s="46">
        <v>2702</v>
      </c>
      <c r="B1512" s="47" t="s">
        <v>1584</v>
      </c>
    </row>
    <row r="1513" spans="1:2">
      <c r="A1513" s="46">
        <v>2703</v>
      </c>
      <c r="B1513" s="47" t="s">
        <v>1585</v>
      </c>
    </row>
    <row r="1514" spans="1:2" ht="15" customHeight="1">
      <c r="A1514" s="46">
        <v>2704</v>
      </c>
      <c r="B1514" s="47" t="s">
        <v>1586</v>
      </c>
    </row>
    <row r="1515" spans="1:2" ht="15" customHeight="1">
      <c r="A1515" s="46">
        <v>2705</v>
      </c>
      <c r="B1515" s="47" t="s">
        <v>1587</v>
      </c>
    </row>
    <row r="1516" spans="1:2" ht="15" customHeight="1">
      <c r="A1516" s="46">
        <v>2706</v>
      </c>
      <c r="B1516" s="47" t="s">
        <v>1588</v>
      </c>
    </row>
    <row r="1517" spans="1:2" ht="15" customHeight="1">
      <c r="A1517" s="46">
        <v>2710</v>
      </c>
      <c r="B1517" s="47" t="s">
        <v>1589</v>
      </c>
    </row>
    <row r="1518" spans="1:2" ht="15" customHeight="1">
      <c r="A1518" s="46">
        <v>2711</v>
      </c>
      <c r="B1518" s="47" t="s">
        <v>1590</v>
      </c>
    </row>
    <row r="1519" spans="1:2" ht="15" customHeight="1">
      <c r="A1519" s="46">
        <v>2712</v>
      </c>
      <c r="B1519" s="47" t="s">
        <v>1591</v>
      </c>
    </row>
    <row r="1520" spans="1:2" ht="15" customHeight="1">
      <c r="A1520" s="46">
        <v>2715</v>
      </c>
      <c r="B1520" s="47" t="s">
        <v>1592</v>
      </c>
    </row>
    <row r="1521" spans="1:2" ht="15" customHeight="1">
      <c r="A1521" s="46">
        <v>2718</v>
      </c>
      <c r="B1521" s="47" t="s">
        <v>1593</v>
      </c>
    </row>
    <row r="1522" spans="1:2" ht="15" customHeight="1">
      <c r="A1522" s="46">
        <v>2721</v>
      </c>
      <c r="B1522" s="47" t="s">
        <v>1594</v>
      </c>
    </row>
    <row r="1523" spans="1:2" ht="15" customHeight="1">
      <c r="A1523" s="46">
        <v>2723</v>
      </c>
      <c r="B1523" s="47" t="s">
        <v>1595</v>
      </c>
    </row>
    <row r="1524" spans="1:2" ht="15" customHeight="1">
      <c r="A1524" s="46">
        <v>2725</v>
      </c>
      <c r="B1524" s="47" t="s">
        <v>1596</v>
      </c>
    </row>
    <row r="1525" spans="1:2" ht="15" customHeight="1">
      <c r="A1525" s="46">
        <v>2732</v>
      </c>
      <c r="B1525" s="47" t="s">
        <v>1597</v>
      </c>
    </row>
    <row r="1526" spans="1:2" ht="15" customHeight="1">
      <c r="A1526" s="46">
        <v>2733</v>
      </c>
      <c r="B1526" s="47" t="s">
        <v>1598</v>
      </c>
    </row>
    <row r="1527" spans="1:2" ht="15" customHeight="1">
      <c r="A1527" s="46">
        <v>2736</v>
      </c>
      <c r="B1527" s="47" t="s">
        <v>1599</v>
      </c>
    </row>
    <row r="1528" spans="1:2" ht="15" customHeight="1">
      <c r="A1528" s="46">
        <v>2739</v>
      </c>
      <c r="B1528" s="47" t="s">
        <v>1600</v>
      </c>
    </row>
    <row r="1529" spans="1:2" ht="15" customHeight="1">
      <c r="A1529" s="46">
        <v>2742</v>
      </c>
      <c r="B1529" s="47" t="s">
        <v>1601</v>
      </c>
    </row>
    <row r="1530" spans="1:2" ht="15" customHeight="1">
      <c r="A1530" s="46">
        <v>2746</v>
      </c>
      <c r="B1530" s="47" t="s">
        <v>1602</v>
      </c>
    </row>
    <row r="1531" spans="1:2" ht="15" customHeight="1">
      <c r="A1531" s="46">
        <v>2747</v>
      </c>
      <c r="B1531" s="47" t="s">
        <v>1603</v>
      </c>
    </row>
    <row r="1532" spans="1:2" ht="15" customHeight="1">
      <c r="A1532" s="46">
        <v>2748</v>
      </c>
      <c r="B1532" s="47" t="s">
        <v>1604</v>
      </c>
    </row>
    <row r="1533" spans="1:2" ht="15" customHeight="1">
      <c r="A1533" s="46">
        <v>2749</v>
      </c>
      <c r="B1533" s="47" t="s">
        <v>1605</v>
      </c>
    </row>
    <row r="1534" spans="1:2" ht="15" customHeight="1">
      <c r="A1534" s="46">
        <v>2750</v>
      </c>
      <c r="B1534" s="47" t="s">
        <v>1606</v>
      </c>
    </row>
    <row r="1535" spans="1:2" ht="15" customHeight="1">
      <c r="A1535" s="46">
        <v>2751</v>
      </c>
      <c r="B1535" s="47" t="s">
        <v>1607</v>
      </c>
    </row>
    <row r="1536" spans="1:2" ht="15" customHeight="1">
      <c r="A1536" s="46">
        <v>2752</v>
      </c>
      <c r="B1536" s="47" t="s">
        <v>1608</v>
      </c>
    </row>
    <row r="1537" spans="1:2" ht="15" customHeight="1">
      <c r="A1537" s="46">
        <v>2753</v>
      </c>
      <c r="B1537" s="47" t="s">
        <v>1609</v>
      </c>
    </row>
    <row r="1538" spans="1:2" ht="15" customHeight="1">
      <c r="A1538" s="46">
        <v>2754</v>
      </c>
      <c r="B1538" s="47" t="s">
        <v>1610</v>
      </c>
    </row>
    <row r="1539" spans="1:2" ht="15" customHeight="1">
      <c r="A1539" s="46">
        <v>2755</v>
      </c>
      <c r="B1539" s="47" t="s">
        <v>1611</v>
      </c>
    </row>
    <row r="1540" spans="1:2" ht="15" customHeight="1">
      <c r="A1540" s="46">
        <v>2757</v>
      </c>
      <c r="B1540" s="47" t="s">
        <v>1612</v>
      </c>
    </row>
    <row r="1541" spans="1:2" ht="15" customHeight="1">
      <c r="A1541" s="46">
        <v>2758</v>
      </c>
      <c r="B1541" s="47" t="s">
        <v>1613</v>
      </c>
    </row>
    <row r="1542" spans="1:2" ht="15" customHeight="1">
      <c r="A1542" s="46">
        <v>2759</v>
      </c>
      <c r="B1542" s="47" t="s">
        <v>1614</v>
      </c>
    </row>
    <row r="1543" spans="1:2" ht="15" customHeight="1">
      <c r="A1543" s="46">
        <v>2760</v>
      </c>
      <c r="B1543" s="47" t="s">
        <v>1615</v>
      </c>
    </row>
    <row r="1544" spans="1:2" ht="15" customHeight="1">
      <c r="A1544" s="46">
        <v>2761</v>
      </c>
      <c r="B1544" s="47" t="s">
        <v>1616</v>
      </c>
    </row>
    <row r="1545" spans="1:2" ht="15" customHeight="1">
      <c r="A1545" s="46">
        <v>2762</v>
      </c>
      <c r="B1545" s="47" t="s">
        <v>1617</v>
      </c>
    </row>
    <row r="1546" spans="1:2" ht="15" customHeight="1">
      <c r="A1546" s="46">
        <v>2801</v>
      </c>
      <c r="B1546" s="47" t="s">
        <v>1618</v>
      </c>
    </row>
    <row r="1547" spans="1:2" ht="15" customHeight="1">
      <c r="A1547" s="46">
        <v>2802</v>
      </c>
      <c r="B1547" s="47" t="s">
        <v>1619</v>
      </c>
    </row>
    <row r="1548" spans="1:2" ht="15" customHeight="1">
      <c r="A1548" s="46">
        <v>2803</v>
      </c>
      <c r="B1548" s="47" t="s">
        <v>1620</v>
      </c>
    </row>
    <row r="1549" spans="1:2" ht="15" customHeight="1">
      <c r="A1549" s="46">
        <v>2805</v>
      </c>
      <c r="B1549" s="47" t="s">
        <v>1621</v>
      </c>
    </row>
    <row r="1550" spans="1:2" ht="15" customHeight="1">
      <c r="A1550" s="46">
        <v>2806</v>
      </c>
      <c r="B1550" s="47" t="s">
        <v>1622</v>
      </c>
    </row>
    <row r="1551" spans="1:2" ht="15" customHeight="1">
      <c r="A1551" s="46">
        <v>2807</v>
      </c>
      <c r="B1551" s="47" t="s">
        <v>1623</v>
      </c>
    </row>
    <row r="1552" spans="1:2" ht="15" customHeight="1">
      <c r="A1552" s="46">
        <v>2808</v>
      </c>
      <c r="B1552" s="47" t="s">
        <v>1624</v>
      </c>
    </row>
    <row r="1553" spans="1:2" ht="15" customHeight="1">
      <c r="A1553" s="46">
        <v>2810</v>
      </c>
      <c r="B1553" s="47" t="s">
        <v>1625</v>
      </c>
    </row>
    <row r="1554" spans="1:2" ht="15" customHeight="1">
      <c r="A1554" s="46">
        <v>2811</v>
      </c>
      <c r="B1554" s="47" t="s">
        <v>1626</v>
      </c>
    </row>
    <row r="1555" spans="1:2" ht="15" customHeight="1">
      <c r="A1555" s="46">
        <v>2812</v>
      </c>
      <c r="B1555" s="47" t="s">
        <v>1627</v>
      </c>
    </row>
    <row r="1556" spans="1:2" ht="15" customHeight="1">
      <c r="A1556" s="46">
        <v>2813</v>
      </c>
      <c r="B1556" s="47" t="s">
        <v>1628</v>
      </c>
    </row>
    <row r="1557" spans="1:2" ht="15" customHeight="1">
      <c r="A1557" s="46">
        <v>2814</v>
      </c>
      <c r="B1557" s="47" t="s">
        <v>1629</v>
      </c>
    </row>
    <row r="1558" spans="1:2" ht="15" customHeight="1">
      <c r="A1558" s="46">
        <v>2816</v>
      </c>
      <c r="B1558" s="47" t="s">
        <v>1630</v>
      </c>
    </row>
    <row r="1559" spans="1:2" ht="15" customHeight="1">
      <c r="A1559" s="46">
        <v>2818</v>
      </c>
      <c r="B1559" s="47" t="s">
        <v>1631</v>
      </c>
    </row>
    <row r="1560" spans="1:2" ht="15" customHeight="1">
      <c r="A1560" s="46">
        <v>2820</v>
      </c>
      <c r="B1560" s="47" t="s">
        <v>1632</v>
      </c>
    </row>
    <row r="1561" spans="1:2" ht="15" customHeight="1">
      <c r="A1561" s="46">
        <v>2821</v>
      </c>
      <c r="B1561" s="47" t="s">
        <v>1633</v>
      </c>
    </row>
    <row r="1562" spans="1:2" ht="15" customHeight="1">
      <c r="A1562" s="46">
        <v>2823</v>
      </c>
      <c r="B1562" s="47" t="s">
        <v>1634</v>
      </c>
    </row>
    <row r="1563" spans="1:2" ht="15" customHeight="1">
      <c r="A1563" s="46">
        <v>2824</v>
      </c>
      <c r="B1563" s="47" t="s">
        <v>1635</v>
      </c>
    </row>
    <row r="1564" spans="1:2" ht="15" customHeight="1">
      <c r="A1564" s="46">
        <v>2826</v>
      </c>
      <c r="B1564" s="47" t="s">
        <v>1636</v>
      </c>
    </row>
    <row r="1565" spans="1:2" ht="15" customHeight="1">
      <c r="A1565" s="46">
        <v>2827</v>
      </c>
      <c r="B1565" s="47" t="s">
        <v>1637</v>
      </c>
    </row>
    <row r="1566" spans="1:2" ht="15" customHeight="1">
      <c r="A1566" s="46">
        <v>2828</v>
      </c>
      <c r="B1566" s="47" t="s">
        <v>1638</v>
      </c>
    </row>
    <row r="1567" spans="1:2" ht="15" customHeight="1">
      <c r="A1567" s="46">
        <v>2831</v>
      </c>
      <c r="B1567" s="47" t="s">
        <v>1639</v>
      </c>
    </row>
    <row r="1568" spans="1:2" ht="15" customHeight="1">
      <c r="A1568" s="46">
        <v>2832</v>
      </c>
      <c r="B1568" s="47" t="s">
        <v>1640</v>
      </c>
    </row>
    <row r="1569" spans="1:2" ht="15" customHeight="1">
      <c r="A1569" s="46">
        <v>2833</v>
      </c>
      <c r="B1569" s="47" t="s">
        <v>1641</v>
      </c>
    </row>
    <row r="1570" spans="1:2" ht="15" customHeight="1">
      <c r="A1570" s="46">
        <v>2834</v>
      </c>
      <c r="B1570" s="47" t="s">
        <v>1642</v>
      </c>
    </row>
    <row r="1571" spans="1:2" ht="15" customHeight="1">
      <c r="A1571" s="46">
        <v>2835</v>
      </c>
      <c r="B1571" s="47" t="s">
        <v>1643</v>
      </c>
    </row>
    <row r="1572" spans="1:2">
      <c r="A1572" s="46">
        <v>2836</v>
      </c>
      <c r="B1572" s="47" t="s">
        <v>1644</v>
      </c>
    </row>
    <row r="1573" spans="1:2" ht="15" customHeight="1">
      <c r="A1573" s="46">
        <v>2837</v>
      </c>
      <c r="B1573" s="47" t="s">
        <v>1645</v>
      </c>
    </row>
    <row r="1574" spans="1:2" ht="15" customHeight="1">
      <c r="A1574" s="46">
        <v>2838</v>
      </c>
      <c r="B1574" s="47" t="s">
        <v>1646</v>
      </c>
    </row>
    <row r="1575" spans="1:2" ht="15" customHeight="1">
      <c r="A1575" s="46">
        <v>2839</v>
      </c>
      <c r="B1575" s="47" t="s">
        <v>1647</v>
      </c>
    </row>
    <row r="1576" spans="1:2" ht="15" customHeight="1">
      <c r="A1576" s="46">
        <v>2840</v>
      </c>
      <c r="B1576" s="47" t="s">
        <v>1648</v>
      </c>
    </row>
    <row r="1577" spans="1:2" ht="15" customHeight="1">
      <c r="A1577" s="46">
        <v>2841</v>
      </c>
      <c r="B1577" s="47" t="s">
        <v>1649</v>
      </c>
    </row>
    <row r="1578" spans="1:2" ht="15" customHeight="1">
      <c r="A1578" s="46">
        <v>2842</v>
      </c>
      <c r="B1578" s="47" t="s">
        <v>1650</v>
      </c>
    </row>
    <row r="1579" spans="1:2" ht="15" customHeight="1">
      <c r="A1579" s="46">
        <v>2843</v>
      </c>
      <c r="B1579" s="47" t="s">
        <v>1651</v>
      </c>
    </row>
    <row r="1580" spans="1:2" ht="15" customHeight="1">
      <c r="A1580" s="46">
        <v>2844</v>
      </c>
      <c r="B1580" s="47" t="s">
        <v>1652</v>
      </c>
    </row>
    <row r="1581" spans="1:2" ht="15" customHeight="1">
      <c r="A1581" s="46">
        <v>2845</v>
      </c>
      <c r="B1581" s="47" t="s">
        <v>1653</v>
      </c>
    </row>
    <row r="1582" spans="1:2" ht="15" customHeight="1">
      <c r="A1582" s="46">
        <v>2846</v>
      </c>
      <c r="B1582" s="47" t="s">
        <v>1654</v>
      </c>
    </row>
    <row r="1583" spans="1:2" ht="15" customHeight="1">
      <c r="A1583" s="46">
        <v>2847</v>
      </c>
      <c r="B1583" s="47" t="s">
        <v>1655</v>
      </c>
    </row>
    <row r="1584" spans="1:2" ht="15" customHeight="1">
      <c r="A1584" s="46">
        <v>2848</v>
      </c>
      <c r="B1584" s="47" t="s">
        <v>1656</v>
      </c>
    </row>
    <row r="1585" spans="1:2" ht="15" customHeight="1">
      <c r="A1585" s="46">
        <v>2849</v>
      </c>
      <c r="B1585" s="47" t="s">
        <v>1657</v>
      </c>
    </row>
    <row r="1586" spans="1:2" ht="15" customHeight="1">
      <c r="A1586" s="46">
        <v>2850</v>
      </c>
      <c r="B1586" s="47" t="s">
        <v>1658</v>
      </c>
    </row>
    <row r="1587" spans="1:2" ht="15" customHeight="1">
      <c r="A1587" s="46">
        <v>2851</v>
      </c>
      <c r="B1587" s="47" t="s">
        <v>1659</v>
      </c>
    </row>
    <row r="1588" spans="1:2" ht="15" customHeight="1">
      <c r="A1588" s="46">
        <v>2852</v>
      </c>
      <c r="B1588" s="47" t="s">
        <v>1660</v>
      </c>
    </row>
    <row r="1589" spans="1:2" ht="15" customHeight="1">
      <c r="A1589" s="46">
        <v>2854</v>
      </c>
      <c r="B1589" s="47" t="s">
        <v>1661</v>
      </c>
    </row>
    <row r="1590" spans="1:2" ht="15" customHeight="1">
      <c r="A1590" s="46">
        <v>2855</v>
      </c>
      <c r="B1590" s="47" t="s">
        <v>1662</v>
      </c>
    </row>
    <row r="1591" spans="1:2" ht="15" customHeight="1">
      <c r="A1591" s="46">
        <v>2861</v>
      </c>
      <c r="B1591" s="47" t="s">
        <v>1663</v>
      </c>
    </row>
    <row r="1592" spans="1:2" ht="15" customHeight="1">
      <c r="A1592" s="46">
        <v>2862</v>
      </c>
      <c r="B1592" s="47" t="s">
        <v>1664</v>
      </c>
    </row>
    <row r="1593" spans="1:2" ht="15" customHeight="1">
      <c r="A1593" s="46">
        <v>2863</v>
      </c>
      <c r="B1593" s="47" t="s">
        <v>1665</v>
      </c>
    </row>
    <row r="1594" spans="1:2" ht="15" customHeight="1">
      <c r="A1594" s="46">
        <v>2865</v>
      </c>
      <c r="B1594" s="47" t="s">
        <v>1666</v>
      </c>
    </row>
    <row r="1595" spans="1:2" ht="15" customHeight="1">
      <c r="A1595" s="46">
        <v>2866</v>
      </c>
      <c r="B1595" s="47" t="s">
        <v>1667</v>
      </c>
    </row>
    <row r="1596" spans="1:2" ht="15" customHeight="1">
      <c r="A1596" s="46">
        <v>2867</v>
      </c>
      <c r="B1596" s="47" t="s">
        <v>1668</v>
      </c>
    </row>
    <row r="1597" spans="1:2" ht="15" customHeight="1">
      <c r="A1597" s="46">
        <v>2868</v>
      </c>
      <c r="B1597" s="47" t="s">
        <v>1669</v>
      </c>
    </row>
    <row r="1598" spans="1:2" ht="15" customHeight="1">
      <c r="A1598" s="46">
        <v>2871</v>
      </c>
      <c r="B1598" s="47" t="s">
        <v>1670</v>
      </c>
    </row>
    <row r="1599" spans="1:2" ht="15" customHeight="1">
      <c r="A1599" s="46">
        <v>2872</v>
      </c>
      <c r="B1599" s="47" t="s">
        <v>1671</v>
      </c>
    </row>
    <row r="1600" spans="1:2" ht="15" customHeight="1">
      <c r="A1600" s="46">
        <v>2873</v>
      </c>
      <c r="B1600" s="47" t="s">
        <v>1672</v>
      </c>
    </row>
    <row r="1601" spans="1:2" ht="15" customHeight="1">
      <c r="A1601" s="46">
        <v>2874</v>
      </c>
      <c r="B1601" s="47" t="s">
        <v>1673</v>
      </c>
    </row>
    <row r="1602" spans="1:2" ht="15" customHeight="1">
      <c r="A1602" s="46">
        <v>2875</v>
      </c>
      <c r="B1602" s="47" t="s">
        <v>1674</v>
      </c>
    </row>
    <row r="1603" spans="1:2" ht="15" customHeight="1">
      <c r="A1603" s="46">
        <v>2876</v>
      </c>
      <c r="B1603" s="47" t="s">
        <v>1675</v>
      </c>
    </row>
    <row r="1604" spans="1:2" ht="15" customHeight="1">
      <c r="A1604" s="46">
        <v>2877</v>
      </c>
      <c r="B1604" s="47" t="s">
        <v>1676</v>
      </c>
    </row>
    <row r="1605" spans="1:2" ht="15" customHeight="1">
      <c r="A1605" s="46">
        <v>2878</v>
      </c>
      <c r="B1605" s="47" t="s">
        <v>1677</v>
      </c>
    </row>
    <row r="1606" spans="1:2" ht="15" customHeight="1">
      <c r="A1606" s="46">
        <v>2879</v>
      </c>
      <c r="B1606" s="47" t="s">
        <v>1678</v>
      </c>
    </row>
    <row r="1607" spans="1:2" ht="15" customHeight="1">
      <c r="A1607" s="46">
        <v>2879</v>
      </c>
      <c r="B1607" s="47" t="s">
        <v>1678</v>
      </c>
    </row>
    <row r="1608" spans="1:2" ht="15" customHeight="1">
      <c r="A1608" s="46">
        <v>2880</v>
      </c>
      <c r="B1608" s="47" t="s">
        <v>1679</v>
      </c>
    </row>
    <row r="1609" spans="1:2" ht="15" customHeight="1">
      <c r="A1609" s="46">
        <v>2882</v>
      </c>
      <c r="B1609" s="47" t="s">
        <v>1680</v>
      </c>
    </row>
    <row r="1610" spans="1:2" ht="15" customHeight="1">
      <c r="A1610" s="46">
        <v>2883</v>
      </c>
      <c r="B1610" s="47" t="s">
        <v>1681</v>
      </c>
    </row>
    <row r="1611" spans="1:2" ht="15" customHeight="1">
      <c r="A1611" s="46">
        <v>2886</v>
      </c>
      <c r="B1611" s="47" t="s">
        <v>1682</v>
      </c>
    </row>
    <row r="1612" spans="1:2" ht="15" customHeight="1">
      <c r="A1612" s="46">
        <v>2887</v>
      </c>
      <c r="B1612" s="47" t="s">
        <v>1683</v>
      </c>
    </row>
    <row r="1613" spans="1:2" ht="15" customHeight="1">
      <c r="A1613" s="46">
        <v>2888</v>
      </c>
      <c r="B1613" s="47" t="s">
        <v>1684</v>
      </c>
    </row>
    <row r="1614" spans="1:2" ht="15" customHeight="1">
      <c r="A1614" s="46">
        <v>2889</v>
      </c>
      <c r="B1614" s="47" t="s">
        <v>1685</v>
      </c>
    </row>
    <row r="1615" spans="1:2" ht="15" customHeight="1">
      <c r="A1615" s="46">
        <v>2890</v>
      </c>
      <c r="B1615" s="47" t="s">
        <v>1686</v>
      </c>
    </row>
    <row r="1616" spans="1:2" ht="15" customHeight="1">
      <c r="A1616" s="46">
        <v>2891</v>
      </c>
      <c r="B1616" s="47" t="s">
        <v>1687</v>
      </c>
    </row>
    <row r="1617" spans="1:2" ht="15" customHeight="1">
      <c r="A1617" s="46">
        <v>2892</v>
      </c>
      <c r="B1617" s="47" t="s">
        <v>1688</v>
      </c>
    </row>
    <row r="1618" spans="1:2" ht="15" customHeight="1">
      <c r="A1618" s="46">
        <v>2893</v>
      </c>
      <c r="B1618" s="47" t="s">
        <v>1689</v>
      </c>
    </row>
    <row r="1619" spans="1:2" ht="15" customHeight="1">
      <c r="A1619" s="46">
        <v>2894</v>
      </c>
      <c r="B1619" s="47" t="s">
        <v>1690</v>
      </c>
    </row>
    <row r="1620" spans="1:2" ht="15" customHeight="1">
      <c r="A1620" s="46">
        <v>2894</v>
      </c>
      <c r="B1620" s="47" t="s">
        <v>1690</v>
      </c>
    </row>
    <row r="1621" spans="1:2" ht="15" customHeight="1">
      <c r="A1621" s="46">
        <v>2895</v>
      </c>
      <c r="B1621" s="47" t="s">
        <v>1691</v>
      </c>
    </row>
    <row r="1622" spans="1:2" ht="15" customHeight="1">
      <c r="A1622" s="46">
        <v>2896</v>
      </c>
      <c r="B1622" s="47" t="s">
        <v>1692</v>
      </c>
    </row>
    <row r="1623" spans="1:2" ht="15" customHeight="1">
      <c r="A1623" s="46">
        <v>2899</v>
      </c>
      <c r="B1623" s="47" t="s">
        <v>1693</v>
      </c>
    </row>
    <row r="1624" spans="1:2" ht="15" customHeight="1">
      <c r="A1624" s="46">
        <v>2900</v>
      </c>
      <c r="B1624" s="47" t="s">
        <v>1694</v>
      </c>
    </row>
    <row r="1625" spans="1:2" ht="15" customHeight="1">
      <c r="A1625" s="46">
        <v>2902</v>
      </c>
      <c r="B1625" s="47" t="s">
        <v>1695</v>
      </c>
    </row>
    <row r="1626" spans="1:2" ht="15" customHeight="1">
      <c r="A1626" s="46">
        <v>2903</v>
      </c>
      <c r="B1626" s="47" t="s">
        <v>1696</v>
      </c>
    </row>
    <row r="1627" spans="1:2" ht="15" customHeight="1">
      <c r="A1627" s="46">
        <v>2906</v>
      </c>
      <c r="B1627" s="47" t="s">
        <v>1697</v>
      </c>
    </row>
    <row r="1628" spans="1:2" ht="15" customHeight="1">
      <c r="A1628" s="46">
        <v>2909</v>
      </c>
      <c r="B1628" s="47" t="s">
        <v>1698</v>
      </c>
    </row>
    <row r="1629" spans="1:2" ht="15" customHeight="1">
      <c r="A1629" s="46">
        <v>2911</v>
      </c>
      <c r="B1629" s="47" t="s">
        <v>1699</v>
      </c>
    </row>
    <row r="1630" spans="1:2">
      <c r="A1630" s="46">
        <v>2912</v>
      </c>
      <c r="B1630" s="47" t="s">
        <v>1700</v>
      </c>
    </row>
    <row r="1631" spans="1:2" ht="15" customHeight="1">
      <c r="A1631" s="46">
        <v>2915</v>
      </c>
      <c r="B1631" s="47" t="s">
        <v>1701</v>
      </c>
    </row>
    <row r="1632" spans="1:2" ht="15" customHeight="1">
      <c r="A1632" s="46">
        <v>2916</v>
      </c>
      <c r="B1632" s="47" t="s">
        <v>1702</v>
      </c>
    </row>
    <row r="1633" spans="1:2" ht="15" customHeight="1">
      <c r="A1633" s="46">
        <v>2918</v>
      </c>
      <c r="B1633" s="47" t="s">
        <v>1703</v>
      </c>
    </row>
    <row r="1634" spans="1:2">
      <c r="A1634" s="46">
        <v>2920</v>
      </c>
      <c r="B1634" s="47" t="s">
        <v>1704</v>
      </c>
    </row>
    <row r="1635" spans="1:2" ht="15" customHeight="1">
      <c r="A1635" s="46">
        <v>2921</v>
      </c>
      <c r="B1635" s="47" t="s">
        <v>1705</v>
      </c>
    </row>
    <row r="1636" spans="1:2" ht="15" customHeight="1">
      <c r="A1636" s="46">
        <v>2922</v>
      </c>
      <c r="B1636" s="47" t="s">
        <v>1706</v>
      </c>
    </row>
    <row r="1637" spans="1:2" ht="15" customHeight="1">
      <c r="A1637" s="46">
        <v>2923</v>
      </c>
      <c r="B1637" s="47" t="s">
        <v>1707</v>
      </c>
    </row>
    <row r="1638" spans="1:2" ht="15" customHeight="1">
      <c r="A1638" s="46">
        <v>2924</v>
      </c>
      <c r="B1638" s="47" t="s">
        <v>1708</v>
      </c>
    </row>
    <row r="1639" spans="1:2" ht="15" customHeight="1">
      <c r="A1639" s="46">
        <v>2925</v>
      </c>
      <c r="B1639" s="47" t="s">
        <v>1709</v>
      </c>
    </row>
    <row r="1640" spans="1:2" ht="15" customHeight="1">
      <c r="A1640" s="46">
        <v>2926</v>
      </c>
      <c r="B1640" s="47" t="s">
        <v>1710</v>
      </c>
    </row>
    <row r="1641" spans="1:2" ht="15" customHeight="1">
      <c r="A1641" s="46">
        <v>2927</v>
      </c>
      <c r="B1641" s="47" t="s">
        <v>1711</v>
      </c>
    </row>
    <row r="1642" spans="1:2" ht="15" customHeight="1">
      <c r="A1642" s="46">
        <v>2928</v>
      </c>
      <c r="B1642" s="47" t="s">
        <v>1712</v>
      </c>
    </row>
    <row r="1643" spans="1:2" ht="15" customHeight="1">
      <c r="A1643" s="46">
        <v>2930</v>
      </c>
      <c r="B1643" s="47" t="s">
        <v>1713</v>
      </c>
    </row>
    <row r="1644" spans="1:2" ht="15" customHeight="1">
      <c r="A1644" s="46">
        <v>2931</v>
      </c>
      <c r="B1644" s="47" t="s">
        <v>1714</v>
      </c>
    </row>
    <row r="1645" spans="1:2" ht="15" customHeight="1">
      <c r="A1645" s="46">
        <v>2933</v>
      </c>
      <c r="B1645" s="47" t="s">
        <v>1715</v>
      </c>
    </row>
    <row r="1646" spans="1:2" ht="15" customHeight="1">
      <c r="A1646" s="46">
        <v>2936</v>
      </c>
      <c r="B1646" s="47" t="s">
        <v>1716</v>
      </c>
    </row>
    <row r="1647" spans="1:2" ht="15" customHeight="1">
      <c r="A1647" s="46">
        <v>2937</v>
      </c>
      <c r="B1647" s="47" t="s">
        <v>1717</v>
      </c>
    </row>
    <row r="1648" spans="1:2" ht="15" customHeight="1">
      <c r="A1648" s="46">
        <v>2939</v>
      </c>
      <c r="B1648" s="47" t="s">
        <v>1718</v>
      </c>
    </row>
    <row r="1649" spans="1:2" ht="15" customHeight="1">
      <c r="A1649" s="46">
        <v>2942</v>
      </c>
      <c r="B1649" s="47" t="s">
        <v>1719</v>
      </c>
    </row>
    <row r="1650" spans="1:2" ht="15" customHeight="1">
      <c r="A1650" s="46">
        <v>2943</v>
      </c>
      <c r="B1650" s="47" t="s">
        <v>1720</v>
      </c>
    </row>
    <row r="1651" spans="1:2" ht="15" customHeight="1">
      <c r="A1651" s="46">
        <v>2944</v>
      </c>
      <c r="B1651" s="47" t="s">
        <v>1721</v>
      </c>
    </row>
    <row r="1652" spans="1:2" ht="15" customHeight="1">
      <c r="A1652" s="46">
        <v>2945</v>
      </c>
      <c r="B1652" s="47" t="s">
        <v>1722</v>
      </c>
    </row>
    <row r="1653" spans="1:2" ht="15" customHeight="1">
      <c r="A1653" s="46">
        <v>2946</v>
      </c>
      <c r="B1653" s="47" t="s">
        <v>1723</v>
      </c>
    </row>
    <row r="1654" spans="1:2" ht="15" customHeight="1">
      <c r="A1654" s="46">
        <v>2947</v>
      </c>
      <c r="B1654" s="47" t="s">
        <v>1724</v>
      </c>
    </row>
    <row r="1655" spans="1:2">
      <c r="A1655" s="46">
        <v>2948</v>
      </c>
      <c r="B1655" s="47" t="s">
        <v>1725</v>
      </c>
    </row>
    <row r="1656" spans="1:2" ht="15" customHeight="1">
      <c r="A1656" s="46">
        <v>2949</v>
      </c>
      <c r="B1656" s="47" t="s">
        <v>1726</v>
      </c>
    </row>
    <row r="1657" spans="1:2" ht="15" customHeight="1">
      <c r="A1657" s="46">
        <v>2950</v>
      </c>
      <c r="B1657" s="47" t="s">
        <v>1727</v>
      </c>
    </row>
    <row r="1658" spans="1:2" ht="15" customHeight="1">
      <c r="A1658" s="46">
        <v>2953</v>
      </c>
      <c r="B1658" s="47" t="s">
        <v>1728</v>
      </c>
    </row>
    <row r="1659" spans="1:2" ht="15" customHeight="1">
      <c r="A1659" s="46">
        <v>2955</v>
      </c>
      <c r="B1659" s="47" t="s">
        <v>1729</v>
      </c>
    </row>
    <row r="1660" spans="1:2" ht="15" customHeight="1">
      <c r="A1660" s="46">
        <v>2956</v>
      </c>
      <c r="B1660" s="47" t="s">
        <v>1730</v>
      </c>
    </row>
    <row r="1661" spans="1:2" ht="15" customHeight="1">
      <c r="A1661" s="46">
        <v>2957</v>
      </c>
      <c r="B1661" s="47" t="s">
        <v>1731</v>
      </c>
    </row>
    <row r="1662" spans="1:2" ht="15" customHeight="1">
      <c r="A1662" s="46">
        <v>2958</v>
      </c>
      <c r="B1662" s="47" t="s">
        <v>1732</v>
      </c>
    </row>
    <row r="1663" spans="1:2" ht="15" customHeight="1">
      <c r="A1663" s="46">
        <v>2959</v>
      </c>
      <c r="B1663" s="47" t="s">
        <v>1733</v>
      </c>
    </row>
    <row r="1664" spans="1:2" ht="15" customHeight="1">
      <c r="A1664" s="46">
        <v>2960</v>
      </c>
      <c r="B1664" s="47" t="s">
        <v>1734</v>
      </c>
    </row>
    <row r="1665" spans="1:2" ht="15" customHeight="1">
      <c r="A1665" s="46">
        <v>2961</v>
      </c>
      <c r="B1665" s="47" t="s">
        <v>1735</v>
      </c>
    </row>
    <row r="1666" spans="1:2" ht="15" customHeight="1">
      <c r="A1666" s="46">
        <v>2962</v>
      </c>
      <c r="B1666" s="47" t="s">
        <v>1736</v>
      </c>
    </row>
    <row r="1667" spans="1:2" ht="15" customHeight="1">
      <c r="A1667" s="46">
        <v>2963</v>
      </c>
      <c r="B1667" s="47" t="s">
        <v>1737</v>
      </c>
    </row>
    <row r="1668" spans="1:2" ht="15" customHeight="1">
      <c r="A1668" s="46">
        <v>2964</v>
      </c>
      <c r="B1668" s="47" t="s">
        <v>1738</v>
      </c>
    </row>
    <row r="1669" spans="1:2" ht="15" customHeight="1">
      <c r="A1669" s="46">
        <v>2965</v>
      </c>
      <c r="B1669" s="47" t="s">
        <v>1739</v>
      </c>
    </row>
    <row r="1670" spans="1:2">
      <c r="A1670" s="46">
        <v>2966</v>
      </c>
      <c r="B1670" s="47" t="s">
        <v>1740</v>
      </c>
    </row>
    <row r="1671" spans="1:2" ht="15" customHeight="1">
      <c r="A1671" s="46">
        <v>2967</v>
      </c>
      <c r="B1671" s="47" t="s">
        <v>1741</v>
      </c>
    </row>
    <row r="1672" spans="1:2" ht="15" customHeight="1">
      <c r="A1672" s="46">
        <v>2968</v>
      </c>
      <c r="B1672" s="47" t="s">
        <v>1742</v>
      </c>
    </row>
    <row r="1673" spans="1:2" ht="15" customHeight="1">
      <c r="A1673" s="46">
        <v>2969</v>
      </c>
      <c r="B1673" s="47" t="s">
        <v>1743</v>
      </c>
    </row>
    <row r="1674" spans="1:2">
      <c r="A1674" s="46">
        <v>2970</v>
      </c>
      <c r="B1674" s="47" t="s">
        <v>1744</v>
      </c>
    </row>
    <row r="1675" spans="1:2" ht="15" customHeight="1">
      <c r="A1675" s="46">
        <v>2971</v>
      </c>
      <c r="B1675" s="47" t="s">
        <v>1745</v>
      </c>
    </row>
    <row r="1676" spans="1:2" ht="15" customHeight="1">
      <c r="A1676" s="46">
        <v>2972</v>
      </c>
      <c r="B1676" s="47" t="s">
        <v>1746</v>
      </c>
    </row>
    <row r="1677" spans="1:2" ht="15" customHeight="1">
      <c r="A1677" s="46">
        <v>2973</v>
      </c>
      <c r="B1677" s="47" t="s">
        <v>1747</v>
      </c>
    </row>
    <row r="1678" spans="1:2" ht="15" customHeight="1">
      <c r="A1678" s="46">
        <v>2974</v>
      </c>
      <c r="B1678" s="47" t="s">
        <v>1748</v>
      </c>
    </row>
    <row r="1679" spans="1:2" ht="15" customHeight="1">
      <c r="A1679" s="46">
        <v>2975</v>
      </c>
      <c r="B1679" s="47" t="s">
        <v>1749</v>
      </c>
    </row>
    <row r="1680" spans="1:2" ht="15" customHeight="1">
      <c r="A1680" s="46">
        <v>2976</v>
      </c>
      <c r="B1680" s="47" t="s">
        <v>1750</v>
      </c>
    </row>
    <row r="1681" spans="1:2" ht="15" customHeight="1">
      <c r="A1681" s="46">
        <v>2977</v>
      </c>
      <c r="B1681" s="47" t="s">
        <v>1751</v>
      </c>
    </row>
    <row r="1682" spans="1:2" ht="15" customHeight="1">
      <c r="A1682" s="46">
        <v>2978</v>
      </c>
      <c r="B1682" s="47" t="s">
        <v>1752</v>
      </c>
    </row>
    <row r="1683" spans="1:2" ht="15" customHeight="1">
      <c r="A1683" s="46">
        <v>2979</v>
      </c>
      <c r="B1683" s="47" t="s">
        <v>1753</v>
      </c>
    </row>
    <row r="1684" spans="1:2" ht="15" customHeight="1">
      <c r="A1684" s="46">
        <v>2980</v>
      </c>
      <c r="B1684" s="47" t="s">
        <v>1754</v>
      </c>
    </row>
    <row r="1685" spans="1:2" ht="15" customHeight="1">
      <c r="A1685" s="46">
        <v>2981</v>
      </c>
      <c r="B1685" s="47" t="s">
        <v>1755</v>
      </c>
    </row>
    <row r="1686" spans="1:2" ht="15" customHeight="1">
      <c r="A1686" s="46">
        <v>2982</v>
      </c>
      <c r="B1686" s="47" t="s">
        <v>1756</v>
      </c>
    </row>
    <row r="1687" spans="1:2" ht="15" customHeight="1">
      <c r="A1687" s="46">
        <v>2983</v>
      </c>
      <c r="B1687" s="47" t="s">
        <v>1757</v>
      </c>
    </row>
    <row r="1688" spans="1:2">
      <c r="A1688" s="46">
        <v>2987</v>
      </c>
      <c r="B1688" s="47" t="s">
        <v>1758</v>
      </c>
    </row>
    <row r="1689" spans="1:2" ht="15" customHeight="1">
      <c r="A1689" s="46">
        <v>2988</v>
      </c>
      <c r="B1689" s="47" t="s">
        <v>1759</v>
      </c>
    </row>
    <row r="1690" spans="1:2" ht="15" customHeight="1">
      <c r="A1690" s="46">
        <v>2989</v>
      </c>
      <c r="B1690" s="47" t="s">
        <v>1760</v>
      </c>
    </row>
    <row r="1691" spans="1:2" ht="15" customHeight="1">
      <c r="A1691" s="46">
        <v>2990</v>
      </c>
      <c r="B1691" s="47" t="s">
        <v>1761</v>
      </c>
    </row>
    <row r="1692" spans="1:2" ht="15" customHeight="1">
      <c r="A1692" s="46">
        <v>2991</v>
      </c>
      <c r="B1692" s="47" t="s">
        <v>1762</v>
      </c>
    </row>
    <row r="1693" spans="1:2" ht="15" customHeight="1">
      <c r="A1693" s="46">
        <v>2992</v>
      </c>
      <c r="B1693" s="47" t="s">
        <v>1763</v>
      </c>
    </row>
    <row r="1694" spans="1:2" ht="15" customHeight="1">
      <c r="A1694" s="46">
        <v>2993</v>
      </c>
      <c r="B1694" s="47" t="s">
        <v>1764</v>
      </c>
    </row>
    <row r="1695" spans="1:2" ht="15" customHeight="1">
      <c r="A1695" s="46">
        <v>2994</v>
      </c>
      <c r="B1695" s="47" t="s">
        <v>1765</v>
      </c>
    </row>
    <row r="1696" spans="1:2" ht="15" customHeight="1">
      <c r="A1696" s="46">
        <v>2995</v>
      </c>
      <c r="B1696" s="47" t="s">
        <v>1766</v>
      </c>
    </row>
    <row r="1697" spans="1:2" ht="15" customHeight="1">
      <c r="A1697" s="46">
        <v>2996</v>
      </c>
      <c r="B1697" s="47" t="s">
        <v>1767</v>
      </c>
    </row>
    <row r="1698" spans="1:2" ht="15" customHeight="1">
      <c r="A1698" s="46">
        <v>3029</v>
      </c>
      <c r="B1698" s="47" t="s">
        <v>1768</v>
      </c>
    </row>
    <row r="1699" spans="1:2" ht="15" customHeight="1">
      <c r="A1699" s="46">
        <v>3030</v>
      </c>
      <c r="B1699" s="47" t="s">
        <v>1769</v>
      </c>
    </row>
    <row r="1700" spans="1:2" ht="15" customHeight="1">
      <c r="A1700" s="46">
        <v>3031</v>
      </c>
      <c r="B1700" s="47" t="s">
        <v>1770</v>
      </c>
    </row>
    <row r="1701" spans="1:2" ht="15" customHeight="1">
      <c r="A1701" s="46">
        <v>3032</v>
      </c>
      <c r="B1701" s="47" t="s">
        <v>1771</v>
      </c>
    </row>
    <row r="1702" spans="1:2" ht="15" customHeight="1">
      <c r="A1702" s="46">
        <v>3034</v>
      </c>
      <c r="B1702" s="47" t="s">
        <v>1772</v>
      </c>
    </row>
    <row r="1703" spans="1:2">
      <c r="A1703" s="46">
        <v>3035</v>
      </c>
      <c r="B1703" s="47" t="s">
        <v>1773</v>
      </c>
    </row>
    <row r="1704" spans="1:2" ht="15" customHeight="1">
      <c r="A1704" s="46">
        <v>3036</v>
      </c>
      <c r="B1704" s="47" t="s">
        <v>1774</v>
      </c>
    </row>
    <row r="1705" spans="1:2" ht="15" customHeight="1">
      <c r="A1705" s="46">
        <v>3037</v>
      </c>
      <c r="B1705" s="47" t="s">
        <v>1775</v>
      </c>
    </row>
    <row r="1706" spans="1:2" ht="15" customHeight="1">
      <c r="A1706" s="46">
        <v>3038</v>
      </c>
      <c r="B1706" s="47" t="s">
        <v>1776</v>
      </c>
    </row>
    <row r="1707" spans="1:2" ht="15" customHeight="1">
      <c r="A1707" s="46">
        <v>3040</v>
      </c>
      <c r="B1707" s="47" t="s">
        <v>1777</v>
      </c>
    </row>
    <row r="1708" spans="1:2">
      <c r="A1708" s="46">
        <v>3041</v>
      </c>
      <c r="B1708" s="47" t="s">
        <v>1778</v>
      </c>
    </row>
    <row r="1709" spans="1:2" ht="15" customHeight="1">
      <c r="A1709" s="46">
        <v>3043</v>
      </c>
      <c r="B1709" s="47" t="s">
        <v>1779</v>
      </c>
    </row>
    <row r="1710" spans="1:2" ht="15" customHeight="1">
      <c r="A1710" s="46">
        <v>3044</v>
      </c>
      <c r="B1710" s="47" t="s">
        <v>1780</v>
      </c>
    </row>
    <row r="1711" spans="1:2" ht="15" customHeight="1">
      <c r="A1711" s="46">
        <v>3045</v>
      </c>
      <c r="B1711" s="47" t="s">
        <v>1781</v>
      </c>
    </row>
    <row r="1712" spans="1:2" ht="15" customHeight="1">
      <c r="A1712" s="46">
        <v>3046</v>
      </c>
      <c r="B1712" s="47" t="s">
        <v>1782</v>
      </c>
    </row>
    <row r="1713" spans="1:2" ht="15" customHeight="1">
      <c r="A1713" s="46">
        <v>3048</v>
      </c>
      <c r="B1713" s="47" t="s">
        <v>1783</v>
      </c>
    </row>
    <row r="1714" spans="1:2" ht="15" customHeight="1">
      <c r="A1714" s="46">
        <v>3050</v>
      </c>
      <c r="B1714" s="47" t="s">
        <v>1784</v>
      </c>
    </row>
    <row r="1715" spans="1:2" ht="15" customHeight="1">
      <c r="A1715" s="46">
        <v>3051</v>
      </c>
      <c r="B1715" s="47" t="s">
        <v>1785</v>
      </c>
    </row>
    <row r="1716" spans="1:2" ht="15" customHeight="1">
      <c r="A1716" s="46">
        <v>3053</v>
      </c>
      <c r="B1716" s="47" t="s">
        <v>1786</v>
      </c>
    </row>
    <row r="1717" spans="1:2" ht="15" customHeight="1">
      <c r="A1717" s="46">
        <v>3055</v>
      </c>
      <c r="B1717" s="47" t="s">
        <v>1787</v>
      </c>
    </row>
    <row r="1718" spans="1:2" ht="15" customHeight="1">
      <c r="A1718" s="46">
        <v>3056</v>
      </c>
      <c r="B1718" s="47" t="s">
        <v>1788</v>
      </c>
    </row>
    <row r="1719" spans="1:2" ht="15" customHeight="1">
      <c r="A1719" s="46">
        <v>3057</v>
      </c>
      <c r="B1719" s="47" t="s">
        <v>1789</v>
      </c>
    </row>
    <row r="1720" spans="1:2" ht="15" customHeight="1">
      <c r="A1720" s="46">
        <v>3059</v>
      </c>
      <c r="B1720" s="47" t="s">
        <v>1790</v>
      </c>
    </row>
    <row r="1721" spans="1:2" ht="15" customHeight="1">
      <c r="A1721" s="46">
        <v>3060</v>
      </c>
      <c r="B1721" s="47" t="s">
        <v>1791</v>
      </c>
    </row>
    <row r="1722" spans="1:2" ht="15" customHeight="1">
      <c r="A1722" s="46">
        <v>3062</v>
      </c>
      <c r="B1722" s="47" t="s">
        <v>1792</v>
      </c>
    </row>
    <row r="1723" spans="1:2" ht="15" customHeight="1">
      <c r="A1723" s="46">
        <v>3064</v>
      </c>
      <c r="B1723" s="47" t="s">
        <v>1793</v>
      </c>
    </row>
    <row r="1724" spans="1:2" ht="15" customHeight="1">
      <c r="A1724" s="46">
        <v>3065</v>
      </c>
      <c r="B1724" s="47" t="s">
        <v>1794</v>
      </c>
    </row>
    <row r="1725" spans="1:2" ht="15" customHeight="1">
      <c r="A1725" s="46">
        <v>3067</v>
      </c>
      <c r="B1725" s="47" t="s">
        <v>1795</v>
      </c>
    </row>
    <row r="1726" spans="1:2" ht="15" customHeight="1">
      <c r="A1726" s="46">
        <v>3068</v>
      </c>
      <c r="B1726" s="47" t="s">
        <v>1796</v>
      </c>
    </row>
    <row r="1727" spans="1:2" ht="15" customHeight="1">
      <c r="A1727" s="46">
        <v>3070</v>
      </c>
      <c r="B1727" s="47" t="s">
        <v>1797</v>
      </c>
    </row>
    <row r="1728" spans="1:2" ht="15" customHeight="1">
      <c r="A1728" s="46">
        <v>3071</v>
      </c>
      <c r="B1728" s="47" t="s">
        <v>1798</v>
      </c>
    </row>
    <row r="1729" spans="1:2" ht="15" customHeight="1">
      <c r="A1729" s="46">
        <v>3072</v>
      </c>
      <c r="B1729" s="47" t="s">
        <v>1799</v>
      </c>
    </row>
    <row r="1730" spans="1:2" ht="15" customHeight="1">
      <c r="A1730" s="46">
        <v>3073</v>
      </c>
      <c r="B1730" s="47" t="s">
        <v>1800</v>
      </c>
    </row>
    <row r="1731" spans="1:2" ht="15" customHeight="1">
      <c r="A1731" s="46">
        <v>3074</v>
      </c>
      <c r="B1731" s="47" t="s">
        <v>1801</v>
      </c>
    </row>
    <row r="1732" spans="1:2" ht="15" customHeight="1">
      <c r="A1732" s="46">
        <v>3075</v>
      </c>
      <c r="B1732" s="47" t="s">
        <v>1802</v>
      </c>
    </row>
    <row r="1733" spans="1:2" ht="15" customHeight="1">
      <c r="A1733" s="46">
        <v>3077</v>
      </c>
      <c r="B1733" s="47" t="s">
        <v>1803</v>
      </c>
    </row>
    <row r="1734" spans="1:2" ht="15" customHeight="1">
      <c r="A1734" s="46">
        <v>3100</v>
      </c>
      <c r="B1734" s="47" t="s">
        <v>1804</v>
      </c>
    </row>
    <row r="1735" spans="1:2">
      <c r="A1735" s="46">
        <v>3101</v>
      </c>
      <c r="B1735" s="47" t="s">
        <v>1805</v>
      </c>
    </row>
    <row r="1736" spans="1:2" ht="15" customHeight="1">
      <c r="A1736" s="46">
        <v>3102</v>
      </c>
      <c r="B1736" s="47" t="s">
        <v>1806</v>
      </c>
    </row>
    <row r="1737" spans="1:2" ht="15" customHeight="1">
      <c r="A1737" s="46">
        <v>3103</v>
      </c>
      <c r="B1737" s="47" t="s">
        <v>1807</v>
      </c>
    </row>
    <row r="1738" spans="1:2" ht="15" customHeight="1">
      <c r="A1738" s="46">
        <v>3104</v>
      </c>
      <c r="B1738" s="47" t="s">
        <v>1808</v>
      </c>
    </row>
    <row r="1739" spans="1:2" ht="15" customHeight="1">
      <c r="A1739" s="46">
        <v>3106</v>
      </c>
      <c r="B1739" s="47" t="s">
        <v>1809</v>
      </c>
    </row>
    <row r="1740" spans="1:2" ht="15" customHeight="1">
      <c r="A1740" s="46">
        <v>3107</v>
      </c>
      <c r="B1740" s="47" t="s">
        <v>1810</v>
      </c>
    </row>
    <row r="1741" spans="1:2" ht="15" customHeight="1">
      <c r="A1741" s="46">
        <v>3113</v>
      </c>
      <c r="B1741" s="47" t="s">
        <v>1811</v>
      </c>
    </row>
    <row r="1742" spans="1:2" ht="15" customHeight="1">
      <c r="A1742" s="46">
        <v>3114</v>
      </c>
      <c r="B1742" s="47" t="s">
        <v>1812</v>
      </c>
    </row>
    <row r="1743" spans="1:2" ht="15" customHeight="1">
      <c r="A1743" s="46">
        <v>3115</v>
      </c>
      <c r="B1743" s="47" t="s">
        <v>1813</v>
      </c>
    </row>
    <row r="1744" spans="1:2" ht="15" customHeight="1">
      <c r="A1744" s="46">
        <v>3117</v>
      </c>
      <c r="B1744" s="47" t="s">
        <v>1814</v>
      </c>
    </row>
    <row r="1745" spans="1:2" ht="15" customHeight="1">
      <c r="A1745" s="46">
        <v>3118</v>
      </c>
      <c r="B1745" s="47" t="s">
        <v>1815</v>
      </c>
    </row>
    <row r="1746" spans="1:2" ht="15" customHeight="1">
      <c r="A1746" s="46">
        <v>3119</v>
      </c>
      <c r="B1746" s="47" t="s">
        <v>1816</v>
      </c>
    </row>
    <row r="1747" spans="1:2" ht="15" customHeight="1">
      <c r="A1747" s="46">
        <v>3180</v>
      </c>
      <c r="B1747" s="47" t="s">
        <v>1817</v>
      </c>
    </row>
    <row r="1748" spans="1:2" ht="15" customHeight="1">
      <c r="A1748" s="46">
        <v>3181</v>
      </c>
      <c r="B1748" s="47" t="s">
        <v>1818</v>
      </c>
    </row>
    <row r="1749" spans="1:2" ht="15" customHeight="1">
      <c r="A1749" s="46">
        <v>3182</v>
      </c>
      <c r="B1749" s="47" t="s">
        <v>1819</v>
      </c>
    </row>
    <row r="1750" spans="1:2" ht="15" customHeight="1">
      <c r="A1750" s="46">
        <v>3183</v>
      </c>
      <c r="B1750" s="47" t="s">
        <v>1820</v>
      </c>
    </row>
    <row r="1751" spans="1:2" ht="15" customHeight="1">
      <c r="A1751" s="46">
        <v>3184</v>
      </c>
      <c r="B1751" s="47" t="s">
        <v>1821</v>
      </c>
    </row>
    <row r="1752" spans="1:2" ht="15" customHeight="1">
      <c r="A1752" s="46">
        <v>3185</v>
      </c>
      <c r="B1752" s="47" t="s">
        <v>1822</v>
      </c>
    </row>
    <row r="1753" spans="1:2" ht="15" customHeight="1">
      <c r="A1753" s="46">
        <v>3186</v>
      </c>
      <c r="B1753" s="47" t="s">
        <v>1823</v>
      </c>
    </row>
    <row r="1754" spans="1:2" ht="15" customHeight="1">
      <c r="A1754" s="46">
        <v>3187</v>
      </c>
      <c r="B1754" s="47" t="s">
        <v>1824</v>
      </c>
    </row>
    <row r="1755" spans="1:2" ht="15" customHeight="1">
      <c r="A1755" s="46">
        <v>3188</v>
      </c>
      <c r="B1755" s="47" t="s">
        <v>1825</v>
      </c>
    </row>
    <row r="1756" spans="1:2" ht="15" customHeight="1">
      <c r="A1756" s="46">
        <v>3189</v>
      </c>
      <c r="B1756" s="47" t="s">
        <v>1826</v>
      </c>
    </row>
    <row r="1757" spans="1:2" ht="15" customHeight="1">
      <c r="A1757" s="46">
        <v>3192</v>
      </c>
      <c r="B1757" s="47" t="s">
        <v>1827</v>
      </c>
    </row>
    <row r="1758" spans="1:2" ht="15" customHeight="1">
      <c r="A1758" s="46">
        <v>3193</v>
      </c>
      <c r="B1758" s="47" t="s">
        <v>1828</v>
      </c>
    </row>
    <row r="1759" spans="1:2" ht="15" customHeight="1">
      <c r="A1759" s="46">
        <v>3194</v>
      </c>
      <c r="B1759" s="47" t="s">
        <v>1829</v>
      </c>
    </row>
    <row r="1760" spans="1:2" ht="15" customHeight="1">
      <c r="A1760" s="46">
        <v>3195</v>
      </c>
      <c r="B1760" s="47" t="s">
        <v>1830</v>
      </c>
    </row>
    <row r="1761" spans="1:2" ht="15" customHeight="1">
      <c r="A1761" s="46">
        <v>3196</v>
      </c>
      <c r="B1761" s="47" t="s">
        <v>1831</v>
      </c>
    </row>
    <row r="1762" spans="1:2" ht="15" customHeight="1">
      <c r="A1762" s="46">
        <v>3199</v>
      </c>
      <c r="B1762" s="47" t="s">
        <v>1832</v>
      </c>
    </row>
    <row r="1763" spans="1:2">
      <c r="A1763" s="46">
        <v>3200</v>
      </c>
      <c r="B1763" s="47" t="s">
        <v>1833</v>
      </c>
    </row>
    <row r="1764" spans="1:2" ht="15" customHeight="1">
      <c r="A1764" s="46">
        <v>3201</v>
      </c>
      <c r="B1764" s="47" t="s">
        <v>1834</v>
      </c>
    </row>
    <row r="1765" spans="1:2" ht="15" customHeight="1">
      <c r="A1765" s="46">
        <v>3202</v>
      </c>
      <c r="B1765" s="47" t="s">
        <v>1835</v>
      </c>
    </row>
    <row r="1766" spans="1:2" ht="15" customHeight="1">
      <c r="A1766" s="46">
        <v>3203</v>
      </c>
      <c r="B1766" s="47" t="s">
        <v>1836</v>
      </c>
    </row>
    <row r="1767" spans="1:2" ht="15" customHeight="1">
      <c r="A1767" s="46">
        <v>3204</v>
      </c>
      <c r="B1767" s="47" t="s">
        <v>1837</v>
      </c>
    </row>
    <row r="1768" spans="1:2" ht="15" customHeight="1">
      <c r="A1768" s="46">
        <v>3206</v>
      </c>
      <c r="B1768" s="47" t="s">
        <v>1838</v>
      </c>
    </row>
    <row r="1769" spans="1:2" ht="15" customHeight="1">
      <c r="A1769" s="46">
        <v>3207</v>
      </c>
      <c r="B1769" s="47" t="s">
        <v>1839</v>
      </c>
    </row>
    <row r="1770" spans="1:2" ht="15" customHeight="1">
      <c r="A1770" s="46">
        <v>3208</v>
      </c>
      <c r="B1770" s="47" t="s">
        <v>1840</v>
      </c>
    </row>
    <row r="1771" spans="1:2" ht="15" customHeight="1">
      <c r="A1771" s="46">
        <v>3209</v>
      </c>
      <c r="B1771" s="47" t="s">
        <v>1841</v>
      </c>
    </row>
    <row r="1772" spans="1:2" ht="15" customHeight="1">
      <c r="A1772" s="46">
        <v>3210</v>
      </c>
      <c r="B1772" s="47" t="s">
        <v>1842</v>
      </c>
    </row>
    <row r="1773" spans="1:2" ht="15" customHeight="1">
      <c r="A1773" s="46">
        <v>3212</v>
      </c>
      <c r="B1773" s="47" t="s">
        <v>1843</v>
      </c>
    </row>
    <row r="1774" spans="1:2" ht="15" customHeight="1">
      <c r="A1774" s="46">
        <v>3213</v>
      </c>
      <c r="B1774" s="47" t="s">
        <v>1844</v>
      </c>
    </row>
    <row r="1775" spans="1:2" ht="15" customHeight="1">
      <c r="A1775" s="46">
        <v>3214</v>
      </c>
      <c r="B1775" s="47" t="s">
        <v>1845</v>
      </c>
    </row>
    <row r="1776" spans="1:2" ht="15" customHeight="1">
      <c r="A1776" s="46">
        <v>3216</v>
      </c>
      <c r="B1776" s="47" t="s">
        <v>1846</v>
      </c>
    </row>
    <row r="1777" spans="1:2" ht="15" customHeight="1">
      <c r="A1777" s="46">
        <v>3217</v>
      </c>
      <c r="B1777" s="47" t="s">
        <v>1847</v>
      </c>
    </row>
    <row r="1778" spans="1:2" ht="15" customHeight="1">
      <c r="A1778" s="46">
        <v>3223</v>
      </c>
      <c r="B1778" s="47" t="s">
        <v>1848</v>
      </c>
    </row>
    <row r="1779" spans="1:2" ht="15" customHeight="1">
      <c r="A1779" s="46">
        <v>3224</v>
      </c>
      <c r="B1779" s="47" t="s">
        <v>1849</v>
      </c>
    </row>
    <row r="1780" spans="1:2" ht="15" customHeight="1">
      <c r="A1780" s="46">
        <v>3225</v>
      </c>
      <c r="B1780" s="47" t="s">
        <v>1850</v>
      </c>
    </row>
    <row r="1781" spans="1:2" ht="15" customHeight="1">
      <c r="A1781" s="46">
        <v>3226</v>
      </c>
      <c r="B1781" s="47" t="s">
        <v>1851</v>
      </c>
    </row>
    <row r="1782" spans="1:2" ht="15" customHeight="1">
      <c r="A1782" s="46">
        <v>3228</v>
      </c>
      <c r="B1782" s="47" t="s">
        <v>1852</v>
      </c>
    </row>
    <row r="1783" spans="1:2" ht="15" customHeight="1">
      <c r="A1783" s="46">
        <v>3229</v>
      </c>
      <c r="B1783" s="47" t="s">
        <v>1853</v>
      </c>
    </row>
    <row r="1784" spans="1:2" ht="15" customHeight="1">
      <c r="A1784" s="46">
        <v>3231</v>
      </c>
      <c r="B1784" s="47" t="s">
        <v>1854</v>
      </c>
    </row>
    <row r="1785" spans="1:2" ht="15" customHeight="1">
      <c r="A1785" s="46">
        <v>3233</v>
      </c>
      <c r="B1785" s="47" t="s">
        <v>1855</v>
      </c>
    </row>
    <row r="1786" spans="1:2" ht="15" customHeight="1">
      <c r="A1786" s="46">
        <v>3234</v>
      </c>
      <c r="B1786" s="47" t="s">
        <v>1856</v>
      </c>
    </row>
    <row r="1787" spans="1:2" ht="15" customHeight="1">
      <c r="A1787" s="46">
        <v>3235</v>
      </c>
      <c r="B1787" s="47" t="s">
        <v>1857</v>
      </c>
    </row>
    <row r="1788" spans="1:2" ht="15" customHeight="1">
      <c r="A1788" s="46">
        <v>3236</v>
      </c>
      <c r="B1788" s="47" t="s">
        <v>1858</v>
      </c>
    </row>
    <row r="1789" spans="1:2" ht="15" customHeight="1">
      <c r="A1789" s="46">
        <v>3271</v>
      </c>
      <c r="B1789" s="47" t="s">
        <v>1859</v>
      </c>
    </row>
    <row r="1790" spans="1:2" ht="15" customHeight="1">
      <c r="A1790" s="46">
        <v>3273</v>
      </c>
      <c r="B1790" s="47" t="s">
        <v>1860</v>
      </c>
    </row>
    <row r="1791" spans="1:2" ht="15" customHeight="1">
      <c r="A1791" s="46">
        <v>3274</v>
      </c>
      <c r="B1791" s="47" t="s">
        <v>1861</v>
      </c>
    </row>
    <row r="1792" spans="1:2" ht="15" customHeight="1">
      <c r="A1792" s="46">
        <v>3275</v>
      </c>
      <c r="B1792" s="47" t="s">
        <v>1862</v>
      </c>
    </row>
    <row r="1793" spans="1:2" ht="15" customHeight="1">
      <c r="A1793" s="46">
        <v>3276</v>
      </c>
      <c r="B1793" s="47" t="s">
        <v>1863</v>
      </c>
    </row>
    <row r="1794" spans="1:2" ht="15" customHeight="1">
      <c r="A1794" s="46">
        <v>3280</v>
      </c>
      <c r="B1794" s="47" t="s">
        <v>1864</v>
      </c>
    </row>
    <row r="1795" spans="1:2">
      <c r="A1795" s="46">
        <v>3281</v>
      </c>
      <c r="B1795" s="47" t="s">
        <v>1865</v>
      </c>
    </row>
    <row r="1796" spans="1:2" ht="15" customHeight="1">
      <c r="A1796" s="46">
        <v>3282</v>
      </c>
      <c r="B1796" s="47" t="s">
        <v>1866</v>
      </c>
    </row>
    <row r="1797" spans="1:2" ht="15" customHeight="1">
      <c r="A1797" s="46">
        <v>3283</v>
      </c>
      <c r="B1797" s="47" t="s">
        <v>1867</v>
      </c>
    </row>
    <row r="1798" spans="1:2" ht="15" customHeight="1">
      <c r="A1798" s="46">
        <v>3284</v>
      </c>
      <c r="B1798" s="47" t="s">
        <v>1868</v>
      </c>
    </row>
    <row r="1799" spans="1:2" ht="15" customHeight="1">
      <c r="A1799" s="46">
        <v>3285</v>
      </c>
      <c r="B1799" s="47" t="s">
        <v>1869</v>
      </c>
    </row>
    <row r="1800" spans="1:2" ht="15" customHeight="1">
      <c r="A1800" s="46">
        <v>3287</v>
      </c>
      <c r="B1800" s="47" t="s">
        <v>1870</v>
      </c>
    </row>
    <row r="1801" spans="1:2" ht="15" customHeight="1">
      <c r="A1801" s="46">
        <v>3288</v>
      </c>
      <c r="B1801" s="47" t="s">
        <v>1871</v>
      </c>
    </row>
    <row r="1802" spans="1:2" ht="15" customHeight="1">
      <c r="A1802" s="46">
        <v>3289</v>
      </c>
      <c r="B1802" s="47" t="s">
        <v>1872</v>
      </c>
    </row>
    <row r="1803" spans="1:2" ht="15" customHeight="1">
      <c r="A1803" s="46">
        <v>3290</v>
      </c>
      <c r="B1803" s="47" t="s">
        <v>1873</v>
      </c>
    </row>
    <row r="1804" spans="1:2" ht="15" customHeight="1">
      <c r="A1804" s="46">
        <v>3291</v>
      </c>
      <c r="B1804" s="47" t="s">
        <v>1874</v>
      </c>
    </row>
    <row r="1805" spans="1:2" ht="15" customHeight="1">
      <c r="A1805" s="46">
        <v>3292</v>
      </c>
      <c r="B1805" s="47" t="s">
        <v>1875</v>
      </c>
    </row>
    <row r="1806" spans="1:2" ht="15" customHeight="1">
      <c r="A1806" s="46">
        <v>3293</v>
      </c>
      <c r="B1806" s="47" t="s">
        <v>1876</v>
      </c>
    </row>
    <row r="1807" spans="1:2" ht="15" customHeight="1">
      <c r="A1807" s="46">
        <v>3295</v>
      </c>
      <c r="B1807" s="47" t="s">
        <v>1877</v>
      </c>
    </row>
    <row r="1808" spans="1:2" ht="15" customHeight="1">
      <c r="A1808" s="46">
        <v>3299</v>
      </c>
      <c r="B1808" s="47" t="s">
        <v>1878</v>
      </c>
    </row>
    <row r="1809" spans="1:2" ht="15" customHeight="1">
      <c r="A1809" s="46">
        <v>3301</v>
      </c>
      <c r="B1809" s="47" t="s">
        <v>1879</v>
      </c>
    </row>
    <row r="1810" spans="1:2" ht="15" customHeight="1">
      <c r="A1810" s="46">
        <v>3302</v>
      </c>
      <c r="B1810" s="47" t="s">
        <v>1880</v>
      </c>
    </row>
    <row r="1811" spans="1:2" ht="15" customHeight="1">
      <c r="A1811" s="46">
        <v>3303</v>
      </c>
      <c r="B1811" s="47" t="s">
        <v>1881</v>
      </c>
    </row>
    <row r="1812" spans="1:2" ht="15" customHeight="1">
      <c r="A1812" s="46">
        <v>3304</v>
      </c>
      <c r="B1812" s="47" t="s">
        <v>1882</v>
      </c>
    </row>
    <row r="1813" spans="1:2" ht="15" customHeight="1">
      <c r="A1813" s="46">
        <v>3305</v>
      </c>
      <c r="B1813" s="47" t="s">
        <v>1883</v>
      </c>
    </row>
    <row r="1814" spans="1:2" ht="15" customHeight="1">
      <c r="A1814" s="46">
        <v>3307</v>
      </c>
      <c r="B1814" s="47" t="s">
        <v>1884</v>
      </c>
    </row>
    <row r="1815" spans="1:2" ht="15" customHeight="1">
      <c r="A1815" s="46">
        <v>3308</v>
      </c>
      <c r="B1815" s="47" t="s">
        <v>1885</v>
      </c>
    </row>
    <row r="1816" spans="1:2" ht="15" customHeight="1">
      <c r="A1816" s="46">
        <v>3309</v>
      </c>
      <c r="B1816" s="47" t="s">
        <v>1886</v>
      </c>
    </row>
    <row r="1817" spans="1:2" ht="15" customHeight="1">
      <c r="A1817" s="46">
        <v>3310</v>
      </c>
      <c r="B1817" s="47" t="s">
        <v>1887</v>
      </c>
    </row>
    <row r="1818" spans="1:2" ht="15" customHeight="1">
      <c r="A1818" s="46">
        <v>3313</v>
      </c>
      <c r="B1818" s="47" t="s">
        <v>1888</v>
      </c>
    </row>
    <row r="1819" spans="1:2" ht="15" customHeight="1">
      <c r="A1819" s="46">
        <v>3314</v>
      </c>
      <c r="B1819" s="47" t="s">
        <v>1889</v>
      </c>
    </row>
    <row r="1820" spans="1:2" ht="15" customHeight="1">
      <c r="A1820" s="46">
        <v>3317</v>
      </c>
      <c r="B1820" s="47" t="s">
        <v>1890</v>
      </c>
    </row>
    <row r="1821" spans="1:2" ht="15" customHeight="1">
      <c r="A1821" s="46">
        <v>3318</v>
      </c>
      <c r="B1821" s="47" t="s">
        <v>1891</v>
      </c>
    </row>
    <row r="1822" spans="1:2" ht="15" customHeight="1">
      <c r="A1822" s="46">
        <v>3321</v>
      </c>
      <c r="B1822" s="47" t="s">
        <v>1892</v>
      </c>
    </row>
    <row r="1823" spans="1:2" ht="15" customHeight="1">
      <c r="A1823" s="46">
        <v>3322</v>
      </c>
      <c r="B1823" s="47" t="s">
        <v>1893</v>
      </c>
    </row>
    <row r="1824" spans="1:2" ht="15" customHeight="1">
      <c r="A1824" s="46">
        <v>3323</v>
      </c>
      <c r="B1824" s="47" t="s">
        <v>1894</v>
      </c>
    </row>
    <row r="1825" spans="1:2" ht="15" customHeight="1">
      <c r="A1825" s="46">
        <v>3324</v>
      </c>
      <c r="B1825" s="47" t="s">
        <v>1895</v>
      </c>
    </row>
    <row r="1826" spans="1:2" ht="15" customHeight="1">
      <c r="A1826" s="46">
        <v>3325</v>
      </c>
      <c r="B1826" s="47" t="s">
        <v>1896</v>
      </c>
    </row>
    <row r="1827" spans="1:2">
      <c r="A1827" s="46">
        <v>3326</v>
      </c>
      <c r="B1827" s="47" t="s">
        <v>1897</v>
      </c>
    </row>
    <row r="1828" spans="1:2" ht="15" customHeight="1">
      <c r="A1828" s="46">
        <v>3327</v>
      </c>
      <c r="B1828" s="47" t="s">
        <v>1898</v>
      </c>
    </row>
    <row r="1829" spans="1:2" ht="15" customHeight="1">
      <c r="A1829" s="46">
        <v>3329</v>
      </c>
      <c r="B1829" s="47" t="s">
        <v>1899</v>
      </c>
    </row>
    <row r="1830" spans="1:2" ht="15" customHeight="1">
      <c r="A1830" s="46">
        <v>3331</v>
      </c>
      <c r="B1830" s="47" t="s">
        <v>1900</v>
      </c>
    </row>
    <row r="1831" spans="1:2" ht="15" customHeight="1">
      <c r="A1831" s="46">
        <v>3332</v>
      </c>
      <c r="B1831" s="47" t="s">
        <v>1901</v>
      </c>
    </row>
    <row r="1832" spans="1:2" ht="15" customHeight="1">
      <c r="A1832" s="46">
        <v>3334</v>
      </c>
      <c r="B1832" s="47" t="s">
        <v>1902</v>
      </c>
    </row>
    <row r="1833" spans="1:2" ht="15" customHeight="1">
      <c r="A1833" s="46">
        <v>3335</v>
      </c>
      <c r="B1833" s="47" t="s">
        <v>1903</v>
      </c>
    </row>
    <row r="1834" spans="1:2" ht="15" customHeight="1">
      <c r="A1834" s="46">
        <v>3336</v>
      </c>
      <c r="B1834" s="47" t="s">
        <v>1904</v>
      </c>
    </row>
    <row r="1835" spans="1:2" ht="15" customHeight="1">
      <c r="A1835" s="46">
        <v>3338</v>
      </c>
      <c r="B1835" s="47" t="s">
        <v>1905</v>
      </c>
    </row>
    <row r="1836" spans="1:2" ht="15" customHeight="1">
      <c r="A1836" s="46">
        <v>3339</v>
      </c>
      <c r="B1836" s="47" t="s">
        <v>1906</v>
      </c>
    </row>
    <row r="1837" spans="1:2" ht="15" customHeight="1">
      <c r="A1837" s="46">
        <v>3340</v>
      </c>
      <c r="B1837" s="47" t="s">
        <v>1907</v>
      </c>
    </row>
    <row r="1838" spans="1:2" ht="15" customHeight="1">
      <c r="A1838" s="46">
        <v>3342</v>
      </c>
      <c r="B1838" s="47" t="s">
        <v>1908</v>
      </c>
    </row>
    <row r="1839" spans="1:2" ht="15" customHeight="1">
      <c r="A1839" s="46">
        <v>3343</v>
      </c>
      <c r="B1839" s="47" t="s">
        <v>1909</v>
      </c>
    </row>
    <row r="1840" spans="1:2">
      <c r="A1840" s="46">
        <v>3346</v>
      </c>
      <c r="B1840" s="47" t="s">
        <v>1910</v>
      </c>
    </row>
    <row r="1841" spans="1:2" ht="15" customHeight="1">
      <c r="A1841" s="46">
        <v>3347</v>
      </c>
      <c r="B1841" s="47" t="s">
        <v>1911</v>
      </c>
    </row>
    <row r="1842" spans="1:2" ht="15" customHeight="1">
      <c r="A1842" s="46">
        <v>3348</v>
      </c>
      <c r="B1842" s="47" t="s">
        <v>1912</v>
      </c>
    </row>
    <row r="1843" spans="1:2" ht="15" customHeight="1">
      <c r="A1843" s="46">
        <v>3352</v>
      </c>
      <c r="B1843" s="47" t="s">
        <v>1913</v>
      </c>
    </row>
    <row r="1844" spans="1:2" ht="15" customHeight="1">
      <c r="A1844" s="46">
        <v>3354</v>
      </c>
      <c r="B1844" s="47" t="s">
        <v>1914</v>
      </c>
    </row>
    <row r="1845" spans="1:2" ht="15" customHeight="1">
      <c r="A1845" s="46">
        <v>3357</v>
      </c>
      <c r="B1845" s="47" t="s">
        <v>1915</v>
      </c>
    </row>
    <row r="1846" spans="1:2" ht="15" customHeight="1">
      <c r="A1846" s="46">
        <v>3359</v>
      </c>
      <c r="B1846" s="47" t="s">
        <v>1916</v>
      </c>
    </row>
    <row r="1847" spans="1:2" ht="15" customHeight="1">
      <c r="A1847" s="46">
        <v>3361</v>
      </c>
      <c r="B1847" s="47" t="s">
        <v>1917</v>
      </c>
    </row>
    <row r="1848" spans="1:2" ht="15" customHeight="1">
      <c r="A1848" s="46">
        <v>3363</v>
      </c>
      <c r="B1848" s="47" t="s">
        <v>1918</v>
      </c>
    </row>
    <row r="1849" spans="1:2" ht="15" customHeight="1">
      <c r="A1849" s="46">
        <v>3366</v>
      </c>
      <c r="B1849" s="47" t="s">
        <v>1919</v>
      </c>
    </row>
    <row r="1850" spans="1:2" ht="15" customHeight="1">
      <c r="A1850" s="46">
        <v>3367</v>
      </c>
      <c r="B1850" s="47" t="s">
        <v>1920</v>
      </c>
    </row>
    <row r="1851" spans="1:2" ht="15" customHeight="1">
      <c r="A1851" s="46">
        <v>3368</v>
      </c>
      <c r="B1851" s="47" t="s">
        <v>1921</v>
      </c>
    </row>
    <row r="1852" spans="1:2" ht="15" customHeight="1">
      <c r="A1852" s="46">
        <v>3369</v>
      </c>
      <c r="B1852" s="47" t="s">
        <v>1922</v>
      </c>
    </row>
    <row r="1853" spans="1:2" ht="15" customHeight="1">
      <c r="A1853" s="46">
        <v>3370</v>
      </c>
      <c r="B1853" s="47" t="s">
        <v>1923</v>
      </c>
    </row>
    <row r="1854" spans="1:2" ht="15" customHeight="1">
      <c r="A1854" s="46">
        <v>3371</v>
      </c>
      <c r="B1854" s="47" t="s">
        <v>1924</v>
      </c>
    </row>
    <row r="1855" spans="1:2" ht="15" customHeight="1">
      <c r="A1855" s="46">
        <v>3372</v>
      </c>
      <c r="B1855" s="47" t="s">
        <v>1925</v>
      </c>
    </row>
    <row r="1856" spans="1:2" ht="15" customHeight="1">
      <c r="A1856" s="46">
        <v>3373</v>
      </c>
      <c r="B1856" s="47" t="s">
        <v>1926</v>
      </c>
    </row>
    <row r="1857" spans="1:2" ht="15" customHeight="1">
      <c r="A1857" s="46">
        <v>3375</v>
      </c>
      <c r="B1857" s="47" t="s">
        <v>1927</v>
      </c>
    </row>
    <row r="1858" spans="1:2" ht="15" customHeight="1">
      <c r="A1858" s="46">
        <v>3376</v>
      </c>
      <c r="B1858" s="47" t="s">
        <v>1928</v>
      </c>
    </row>
    <row r="1859" spans="1:2" ht="15" customHeight="1">
      <c r="A1859" s="46">
        <v>3379</v>
      </c>
      <c r="B1859" s="47" t="s">
        <v>1929</v>
      </c>
    </row>
    <row r="1860" spans="1:2" ht="15" customHeight="1">
      <c r="A1860" s="46">
        <v>3380</v>
      </c>
      <c r="B1860" s="47" t="s">
        <v>1930</v>
      </c>
    </row>
    <row r="1861" spans="1:2" ht="15" customHeight="1">
      <c r="A1861" s="46">
        <v>3381</v>
      </c>
      <c r="B1861" s="47" t="s">
        <v>1931</v>
      </c>
    </row>
    <row r="1862" spans="1:2" ht="15" customHeight="1">
      <c r="A1862" s="46">
        <v>3384</v>
      </c>
      <c r="B1862" s="47" t="s">
        <v>1932</v>
      </c>
    </row>
    <row r="1863" spans="1:2" ht="15" customHeight="1">
      <c r="A1863" s="46">
        <v>3385</v>
      </c>
      <c r="B1863" s="47" t="s">
        <v>1933</v>
      </c>
    </row>
    <row r="1864" spans="1:2" ht="15" customHeight="1">
      <c r="A1864" s="46">
        <v>3387</v>
      </c>
      <c r="B1864" s="47" t="s">
        <v>1934</v>
      </c>
    </row>
    <row r="1865" spans="1:2" ht="15" customHeight="1">
      <c r="A1865" s="46">
        <v>3388</v>
      </c>
      <c r="B1865" s="47" t="s">
        <v>1935</v>
      </c>
    </row>
    <row r="1866" spans="1:2" ht="15" customHeight="1">
      <c r="A1866" s="46">
        <v>3389</v>
      </c>
      <c r="B1866" s="47" t="s">
        <v>1936</v>
      </c>
    </row>
    <row r="1867" spans="1:2" ht="15" customHeight="1">
      <c r="A1867" s="46">
        <v>3391</v>
      </c>
      <c r="B1867" s="47" t="s">
        <v>1937</v>
      </c>
    </row>
    <row r="1868" spans="1:2" ht="15" customHeight="1">
      <c r="A1868" s="46">
        <v>3392</v>
      </c>
      <c r="B1868" s="47" t="s">
        <v>1938</v>
      </c>
    </row>
    <row r="1869" spans="1:2">
      <c r="A1869" s="46">
        <v>3393</v>
      </c>
      <c r="B1869" s="47" t="s">
        <v>1939</v>
      </c>
    </row>
    <row r="1870" spans="1:2" ht="15" customHeight="1">
      <c r="A1870" s="46">
        <v>3394</v>
      </c>
      <c r="B1870" s="47" t="s">
        <v>1940</v>
      </c>
    </row>
    <row r="1871" spans="1:2" ht="15" customHeight="1">
      <c r="A1871" s="46">
        <v>3396</v>
      </c>
      <c r="B1871" s="47" t="s">
        <v>1941</v>
      </c>
    </row>
    <row r="1872" spans="1:2" ht="15" customHeight="1">
      <c r="A1872" s="46">
        <v>3397</v>
      </c>
      <c r="B1872" s="47" t="s">
        <v>1942</v>
      </c>
    </row>
    <row r="1873" spans="1:2">
      <c r="A1873" s="46">
        <v>3398</v>
      </c>
      <c r="B1873" s="47" t="s">
        <v>1943</v>
      </c>
    </row>
    <row r="1874" spans="1:2">
      <c r="A1874" s="46">
        <v>3401</v>
      </c>
      <c r="B1874" s="47" t="s">
        <v>1944</v>
      </c>
    </row>
    <row r="1875" spans="1:2">
      <c r="A1875" s="46">
        <v>3402</v>
      </c>
      <c r="B1875" s="47" t="s">
        <v>1945</v>
      </c>
    </row>
    <row r="1876" spans="1:2">
      <c r="A1876" s="46">
        <v>3406</v>
      </c>
      <c r="B1876" s="47" t="s">
        <v>1946</v>
      </c>
    </row>
    <row r="1877" spans="1:2" ht="15" customHeight="1">
      <c r="A1877" s="46">
        <v>3407</v>
      </c>
      <c r="B1877" s="47" t="s">
        <v>1947</v>
      </c>
    </row>
    <row r="1878" spans="1:2" ht="15" customHeight="1">
      <c r="A1878" s="46">
        <v>3410</v>
      </c>
      <c r="B1878" s="47" t="s">
        <v>1948</v>
      </c>
    </row>
    <row r="1879" spans="1:2" ht="15" customHeight="1">
      <c r="A1879" s="46">
        <v>3411</v>
      </c>
      <c r="B1879" s="47" t="s">
        <v>1949</v>
      </c>
    </row>
    <row r="1880" spans="1:2" ht="15" customHeight="1">
      <c r="A1880" s="46">
        <v>3412</v>
      </c>
      <c r="B1880" s="47" t="s">
        <v>1950</v>
      </c>
    </row>
    <row r="1881" spans="1:2" ht="15" customHeight="1">
      <c r="A1881" s="46">
        <v>3413</v>
      </c>
      <c r="B1881" s="47" t="s">
        <v>1951</v>
      </c>
    </row>
    <row r="1882" spans="1:2" ht="15" customHeight="1">
      <c r="A1882" s="46">
        <v>3415</v>
      </c>
      <c r="B1882" s="47" t="s">
        <v>1952</v>
      </c>
    </row>
    <row r="1883" spans="1:2" ht="15" customHeight="1">
      <c r="A1883" s="46">
        <v>3418</v>
      </c>
      <c r="B1883" s="47" t="s">
        <v>1953</v>
      </c>
    </row>
    <row r="1884" spans="1:2" ht="15" customHeight="1">
      <c r="A1884" s="46">
        <v>3419</v>
      </c>
      <c r="B1884" s="47" t="s">
        <v>1954</v>
      </c>
    </row>
    <row r="1885" spans="1:2" ht="15" customHeight="1">
      <c r="A1885" s="46">
        <v>3425</v>
      </c>
      <c r="B1885" s="47" t="s">
        <v>1955</v>
      </c>
    </row>
    <row r="1886" spans="1:2" ht="15" customHeight="1">
      <c r="A1886" s="46">
        <v>3426</v>
      </c>
      <c r="B1886" s="47" t="s">
        <v>1956</v>
      </c>
    </row>
    <row r="1887" spans="1:2" ht="15" customHeight="1">
      <c r="A1887" s="46">
        <v>3429</v>
      </c>
      <c r="B1887" s="47" t="s">
        <v>1957</v>
      </c>
    </row>
    <row r="1888" spans="1:2" ht="15" customHeight="1">
      <c r="A1888" s="46">
        <v>3432</v>
      </c>
      <c r="B1888" s="47" t="s">
        <v>1958</v>
      </c>
    </row>
    <row r="1889" spans="1:2">
      <c r="A1889" s="46">
        <v>3434</v>
      </c>
      <c r="B1889" s="47" t="s">
        <v>1959</v>
      </c>
    </row>
    <row r="1890" spans="1:2">
      <c r="A1890" s="46">
        <v>3436</v>
      </c>
      <c r="B1890" s="47" t="s">
        <v>1960</v>
      </c>
    </row>
    <row r="1891" spans="1:2" ht="15" customHeight="1">
      <c r="A1891" s="46">
        <v>3441</v>
      </c>
      <c r="B1891" s="47" t="s">
        <v>1961</v>
      </c>
    </row>
    <row r="1892" spans="1:2" ht="15" customHeight="1">
      <c r="A1892" s="46">
        <v>3442</v>
      </c>
      <c r="B1892" s="47" t="s">
        <v>1962</v>
      </c>
    </row>
    <row r="1893" spans="1:2" ht="15" customHeight="1">
      <c r="A1893" s="46">
        <v>3443</v>
      </c>
      <c r="B1893" s="47" t="s">
        <v>1963</v>
      </c>
    </row>
    <row r="1894" spans="1:2" ht="15" customHeight="1">
      <c r="A1894" s="46">
        <v>3447</v>
      </c>
      <c r="B1894" s="47" t="s">
        <v>1964</v>
      </c>
    </row>
    <row r="1895" spans="1:2" ht="15" customHeight="1">
      <c r="A1895" s="46">
        <v>3449</v>
      </c>
      <c r="B1895" s="47" t="s">
        <v>1965</v>
      </c>
    </row>
    <row r="1896" spans="1:2" ht="15" customHeight="1">
      <c r="A1896" s="46">
        <v>3450</v>
      </c>
      <c r="B1896" s="47" t="s">
        <v>1966</v>
      </c>
    </row>
    <row r="1897" spans="1:2" ht="15" customHeight="1">
      <c r="A1897" s="46">
        <v>3451</v>
      </c>
      <c r="B1897" s="47" t="s">
        <v>1967</v>
      </c>
    </row>
    <row r="1898" spans="1:2" ht="15" customHeight="1">
      <c r="A1898" s="46">
        <v>3452</v>
      </c>
      <c r="B1898" s="47" t="s">
        <v>1968</v>
      </c>
    </row>
    <row r="1899" spans="1:2" ht="15" customHeight="1">
      <c r="A1899" s="46">
        <v>3454</v>
      </c>
      <c r="B1899" s="47" t="s">
        <v>1969</v>
      </c>
    </row>
    <row r="1900" spans="1:2" ht="15" customHeight="1">
      <c r="A1900" s="46">
        <v>3455</v>
      </c>
      <c r="B1900" s="47" t="s">
        <v>1970</v>
      </c>
    </row>
    <row r="1901" spans="1:2" ht="15" customHeight="1">
      <c r="A1901" s="46">
        <v>3464</v>
      </c>
      <c r="B1901" s="47" t="s">
        <v>1971</v>
      </c>
    </row>
    <row r="1902" spans="1:2" ht="15" customHeight="1">
      <c r="A1902" s="46">
        <v>3466</v>
      </c>
      <c r="B1902" s="47" t="s">
        <v>1972</v>
      </c>
    </row>
    <row r="1903" spans="1:2" ht="15" customHeight="1">
      <c r="A1903" s="46">
        <v>3467</v>
      </c>
      <c r="B1903" s="47" t="s">
        <v>1973</v>
      </c>
    </row>
    <row r="1904" spans="1:2" ht="15" customHeight="1">
      <c r="A1904" s="46">
        <v>3470</v>
      </c>
      <c r="B1904" s="47" t="s">
        <v>1974</v>
      </c>
    </row>
    <row r="1905" spans="1:2" ht="15" customHeight="1">
      <c r="A1905" s="46">
        <v>3472</v>
      </c>
      <c r="B1905" s="47" t="s">
        <v>1975</v>
      </c>
    </row>
    <row r="1906" spans="1:2" ht="15" customHeight="1">
      <c r="A1906" s="46">
        <v>3476</v>
      </c>
      <c r="B1906" s="47" t="s">
        <v>1976</v>
      </c>
    </row>
    <row r="1907" spans="1:2" ht="15" customHeight="1">
      <c r="A1907" s="46">
        <v>3477</v>
      </c>
      <c r="B1907" s="47" t="s">
        <v>1977</v>
      </c>
    </row>
    <row r="1908" spans="1:2" ht="15" customHeight="1">
      <c r="A1908" s="46">
        <v>3478</v>
      </c>
      <c r="B1908" s="47" t="s">
        <v>1978</v>
      </c>
    </row>
    <row r="1909" spans="1:2" ht="15" customHeight="1">
      <c r="A1909" s="46">
        <v>3479</v>
      </c>
      <c r="B1909" s="47" t="s">
        <v>1979</v>
      </c>
    </row>
    <row r="1910" spans="1:2" ht="15" customHeight="1">
      <c r="A1910" s="46">
        <v>3480</v>
      </c>
      <c r="B1910" s="47" t="s">
        <v>1980</v>
      </c>
    </row>
    <row r="1911" spans="1:2" ht="15" customHeight="1">
      <c r="A1911" s="46">
        <v>3481</v>
      </c>
      <c r="B1911" s="47" t="s">
        <v>1981</v>
      </c>
    </row>
    <row r="1912" spans="1:2" ht="15" customHeight="1">
      <c r="A1912" s="46">
        <v>3483</v>
      </c>
      <c r="B1912" s="47" t="s">
        <v>1982</v>
      </c>
    </row>
    <row r="1913" spans="1:2" ht="15" customHeight="1">
      <c r="A1913" s="46">
        <v>3484</v>
      </c>
      <c r="B1913" s="47" t="s">
        <v>1983</v>
      </c>
    </row>
    <row r="1914" spans="1:2" ht="15" customHeight="1">
      <c r="A1914" s="46">
        <v>3485</v>
      </c>
      <c r="B1914" s="47" t="s">
        <v>1984</v>
      </c>
    </row>
    <row r="1915" spans="1:2" ht="15" customHeight="1">
      <c r="A1915" s="46">
        <v>3488</v>
      </c>
      <c r="B1915" s="47" t="s">
        <v>1985</v>
      </c>
    </row>
    <row r="1916" spans="1:2" ht="15" customHeight="1">
      <c r="A1916" s="46">
        <v>3489</v>
      </c>
      <c r="B1916" s="47" t="s">
        <v>1986</v>
      </c>
    </row>
    <row r="1917" spans="1:2" ht="15" customHeight="1">
      <c r="A1917" s="46">
        <v>3490</v>
      </c>
      <c r="B1917" s="47" t="s">
        <v>1987</v>
      </c>
    </row>
    <row r="1918" spans="1:2" ht="15" customHeight="1">
      <c r="A1918" s="46">
        <v>3492</v>
      </c>
      <c r="B1918" s="47" t="s">
        <v>1988</v>
      </c>
    </row>
    <row r="1919" spans="1:2" ht="15" customHeight="1">
      <c r="A1919" s="46">
        <v>3493</v>
      </c>
      <c r="B1919" s="47" t="s">
        <v>1989</v>
      </c>
    </row>
    <row r="1920" spans="1:2" ht="15" customHeight="1">
      <c r="A1920" s="46">
        <v>3495</v>
      </c>
      <c r="B1920" s="47" t="s">
        <v>1990</v>
      </c>
    </row>
    <row r="1921" spans="1:2" ht="15" customHeight="1">
      <c r="A1921" s="46">
        <v>3496</v>
      </c>
      <c r="B1921" s="47" t="s">
        <v>1991</v>
      </c>
    </row>
    <row r="1922" spans="1:2" ht="15" customHeight="1">
      <c r="A1922" s="46">
        <v>3501</v>
      </c>
      <c r="B1922" s="47" t="s">
        <v>1992</v>
      </c>
    </row>
    <row r="1923" spans="1:2" ht="15" customHeight="1">
      <c r="A1923" s="46">
        <v>3502</v>
      </c>
      <c r="B1923" s="47" t="s">
        <v>1993</v>
      </c>
    </row>
    <row r="1924" spans="1:2" ht="15" customHeight="1">
      <c r="A1924" s="46">
        <v>3503</v>
      </c>
      <c r="B1924" s="47" t="s">
        <v>1994</v>
      </c>
    </row>
    <row r="1925" spans="1:2" ht="15" customHeight="1">
      <c r="A1925" s="46">
        <v>3504</v>
      </c>
      <c r="B1925" s="47" t="s">
        <v>1995</v>
      </c>
    </row>
    <row r="1926" spans="1:2" ht="15" customHeight="1">
      <c r="A1926" s="46">
        <v>3505</v>
      </c>
      <c r="B1926" s="47" t="s">
        <v>1996</v>
      </c>
    </row>
    <row r="1927" spans="1:2" ht="15" customHeight="1">
      <c r="A1927" s="46">
        <v>3506</v>
      </c>
      <c r="B1927" s="47" t="s">
        <v>1997</v>
      </c>
    </row>
    <row r="1928" spans="1:2" ht="15" customHeight="1">
      <c r="A1928" s="46">
        <v>3507</v>
      </c>
      <c r="B1928" s="47" t="s">
        <v>1998</v>
      </c>
    </row>
    <row r="1929" spans="1:2" ht="15" customHeight="1">
      <c r="A1929" s="46">
        <v>3508</v>
      </c>
      <c r="B1929" s="47" t="s">
        <v>1999</v>
      </c>
    </row>
    <row r="1930" spans="1:2" ht="15" customHeight="1">
      <c r="A1930" s="46">
        <v>3509</v>
      </c>
      <c r="B1930" s="47" t="s">
        <v>2000</v>
      </c>
    </row>
    <row r="1931" spans="1:2" ht="15" customHeight="1">
      <c r="A1931" s="46">
        <v>3510</v>
      </c>
      <c r="B1931" s="47" t="s">
        <v>2001</v>
      </c>
    </row>
    <row r="1932" spans="1:2" ht="15" customHeight="1">
      <c r="A1932" s="46">
        <v>3512</v>
      </c>
      <c r="B1932" s="47" t="s">
        <v>2002</v>
      </c>
    </row>
    <row r="1933" spans="1:2" ht="15" customHeight="1">
      <c r="A1933" s="46">
        <v>3515</v>
      </c>
      <c r="B1933" s="47" t="s">
        <v>2003</v>
      </c>
    </row>
    <row r="1934" spans="1:2" ht="15" customHeight="1">
      <c r="A1934" s="46">
        <v>3516</v>
      </c>
      <c r="B1934" s="47" t="s">
        <v>2004</v>
      </c>
    </row>
    <row r="1935" spans="1:2" ht="15" customHeight="1">
      <c r="A1935" s="46">
        <v>3518</v>
      </c>
      <c r="B1935" s="47" t="s">
        <v>2005</v>
      </c>
    </row>
    <row r="1936" spans="1:2" ht="15" customHeight="1">
      <c r="A1936" s="46">
        <v>3519</v>
      </c>
      <c r="B1936" s="47" t="s">
        <v>2006</v>
      </c>
    </row>
    <row r="1937" spans="1:2" ht="15" customHeight="1">
      <c r="A1937" s="46">
        <v>3534</v>
      </c>
      <c r="B1937" s="47" t="s">
        <v>2007</v>
      </c>
    </row>
    <row r="1938" spans="1:2" ht="15" customHeight="1">
      <c r="A1938" s="46">
        <v>3546</v>
      </c>
      <c r="B1938" s="47" t="s">
        <v>2008</v>
      </c>
    </row>
    <row r="1939" spans="1:2" ht="15" customHeight="1">
      <c r="A1939" s="46">
        <v>3547</v>
      </c>
      <c r="B1939" s="47" t="s">
        <v>2009</v>
      </c>
    </row>
    <row r="1940" spans="1:2" ht="15" customHeight="1">
      <c r="A1940" s="46">
        <v>3549</v>
      </c>
      <c r="B1940" s="47" t="s">
        <v>2010</v>
      </c>
    </row>
    <row r="1941" spans="1:2" ht="15" customHeight="1">
      <c r="A1941" s="46">
        <v>3553</v>
      </c>
      <c r="B1941" s="47" t="s">
        <v>2011</v>
      </c>
    </row>
    <row r="1942" spans="1:2" ht="15" customHeight="1">
      <c r="A1942" s="46">
        <v>3554</v>
      </c>
      <c r="B1942" s="47" t="s">
        <v>2012</v>
      </c>
    </row>
    <row r="1943" spans="1:2" ht="15" customHeight="1">
      <c r="A1943" s="46">
        <v>3555</v>
      </c>
      <c r="B1943" s="47" t="s">
        <v>2013</v>
      </c>
    </row>
    <row r="1944" spans="1:2" ht="15" customHeight="1">
      <c r="A1944" s="46">
        <v>3557</v>
      </c>
      <c r="B1944" s="47" t="s">
        <v>2014</v>
      </c>
    </row>
    <row r="1945" spans="1:2" ht="15" customHeight="1">
      <c r="A1945" s="46">
        <v>3561</v>
      </c>
      <c r="B1945" s="47" t="s">
        <v>2015</v>
      </c>
    </row>
    <row r="1946" spans="1:2" ht="15" customHeight="1">
      <c r="A1946" s="46">
        <v>3563</v>
      </c>
      <c r="B1946" s="47" t="s">
        <v>2016</v>
      </c>
    </row>
    <row r="1947" spans="1:2" ht="15" customHeight="1">
      <c r="A1947" s="46">
        <v>3565</v>
      </c>
      <c r="B1947" s="47" t="s">
        <v>2017</v>
      </c>
    </row>
    <row r="1948" spans="1:2" ht="15" customHeight="1">
      <c r="A1948" s="46">
        <v>3566</v>
      </c>
      <c r="B1948" s="47" t="s">
        <v>2018</v>
      </c>
    </row>
    <row r="1949" spans="1:2" ht="15" customHeight="1">
      <c r="A1949" s="46">
        <v>3567</v>
      </c>
      <c r="B1949" s="47" t="s">
        <v>2019</v>
      </c>
    </row>
    <row r="1950" spans="1:2" ht="15" customHeight="1">
      <c r="A1950" s="46">
        <v>3569</v>
      </c>
      <c r="B1950" s="47" t="s">
        <v>2020</v>
      </c>
    </row>
    <row r="1951" spans="1:2" ht="15" customHeight="1">
      <c r="A1951" s="46">
        <v>3570</v>
      </c>
      <c r="B1951" s="47" t="s">
        <v>2021</v>
      </c>
    </row>
    <row r="1952" spans="1:2" ht="15" customHeight="1">
      <c r="A1952" s="46">
        <v>3571</v>
      </c>
      <c r="B1952" s="47" t="s">
        <v>2022</v>
      </c>
    </row>
    <row r="1953" spans="1:2" ht="15" customHeight="1">
      <c r="A1953" s="46">
        <v>3572</v>
      </c>
      <c r="B1953" s="47" t="s">
        <v>2023</v>
      </c>
    </row>
    <row r="1954" spans="1:2" ht="15" customHeight="1">
      <c r="A1954" s="46">
        <v>3573</v>
      </c>
      <c r="B1954" s="47" t="s">
        <v>2024</v>
      </c>
    </row>
    <row r="1955" spans="1:2" ht="15" customHeight="1">
      <c r="A1955" s="46">
        <v>3574</v>
      </c>
      <c r="B1955" s="47" t="s">
        <v>2025</v>
      </c>
    </row>
    <row r="1956" spans="1:2" ht="15" customHeight="1">
      <c r="A1956" s="46">
        <v>3576</v>
      </c>
      <c r="B1956" s="47" t="s">
        <v>2026</v>
      </c>
    </row>
    <row r="1957" spans="1:2" ht="15" customHeight="1">
      <c r="A1957" s="46">
        <v>3577</v>
      </c>
      <c r="B1957" s="47" t="s">
        <v>2027</v>
      </c>
    </row>
    <row r="1958" spans="1:2" ht="15" customHeight="1">
      <c r="A1958" s="46">
        <v>3579</v>
      </c>
      <c r="B1958" s="47" t="s">
        <v>2028</v>
      </c>
    </row>
    <row r="1959" spans="1:2" ht="15" customHeight="1">
      <c r="A1959" s="46">
        <v>3580</v>
      </c>
      <c r="B1959" s="47" t="s">
        <v>2029</v>
      </c>
    </row>
    <row r="1960" spans="1:2" ht="15" customHeight="1">
      <c r="A1960" s="46">
        <v>3581</v>
      </c>
      <c r="B1960" s="47" t="s">
        <v>2030</v>
      </c>
    </row>
    <row r="1961" spans="1:2" ht="15" customHeight="1">
      <c r="A1961" s="46">
        <v>3585</v>
      </c>
      <c r="B1961" s="47" t="s">
        <v>2031</v>
      </c>
    </row>
    <row r="1962" spans="1:2" ht="15" customHeight="1">
      <c r="A1962" s="46">
        <v>3586</v>
      </c>
      <c r="B1962" s="47" t="s">
        <v>2032</v>
      </c>
    </row>
    <row r="1963" spans="1:2" ht="15" customHeight="1">
      <c r="A1963" s="46">
        <v>3587</v>
      </c>
      <c r="B1963" s="47" t="s">
        <v>2033</v>
      </c>
    </row>
    <row r="1964" spans="1:2" ht="15" customHeight="1">
      <c r="A1964" s="46">
        <v>3588</v>
      </c>
      <c r="B1964" s="47" t="s">
        <v>2034</v>
      </c>
    </row>
    <row r="1965" spans="1:2" ht="15" customHeight="1">
      <c r="A1965" s="46">
        <v>3589</v>
      </c>
      <c r="B1965" s="47" t="s">
        <v>2035</v>
      </c>
    </row>
    <row r="1966" spans="1:2" ht="15" customHeight="1">
      <c r="A1966" s="46">
        <v>3591</v>
      </c>
      <c r="B1966" s="47" t="s">
        <v>2036</v>
      </c>
    </row>
    <row r="1967" spans="1:2" ht="15" customHeight="1">
      <c r="A1967" s="46">
        <v>3592</v>
      </c>
      <c r="B1967" s="47" t="s">
        <v>2037</v>
      </c>
    </row>
    <row r="1968" spans="1:2" ht="15" customHeight="1">
      <c r="A1968" s="46">
        <v>3594</v>
      </c>
      <c r="B1968" s="47" t="s">
        <v>2038</v>
      </c>
    </row>
    <row r="1969" spans="1:2">
      <c r="A1969" s="46">
        <v>3597</v>
      </c>
      <c r="B1969" s="47" t="s">
        <v>2039</v>
      </c>
    </row>
    <row r="1970" spans="1:2" ht="15" customHeight="1">
      <c r="A1970" s="46">
        <v>3599</v>
      </c>
      <c r="B1970" s="47" t="s">
        <v>2040</v>
      </c>
    </row>
    <row r="1971" spans="1:2">
      <c r="A1971" s="46">
        <v>3600</v>
      </c>
      <c r="B1971" s="47" t="s">
        <v>2041</v>
      </c>
    </row>
    <row r="1972" spans="1:2" ht="15" customHeight="1">
      <c r="A1972" s="46">
        <v>3602</v>
      </c>
      <c r="B1972" s="47" t="s">
        <v>2042</v>
      </c>
    </row>
    <row r="1973" spans="1:2" ht="15" customHeight="1">
      <c r="A1973" s="46">
        <v>3612</v>
      </c>
      <c r="B1973" s="47" t="s">
        <v>2043</v>
      </c>
    </row>
    <row r="1974" spans="1:2">
      <c r="A1974" s="46">
        <v>3618</v>
      </c>
      <c r="B1974" s="47" t="s">
        <v>2044</v>
      </c>
    </row>
    <row r="1975" spans="1:2" ht="15" customHeight="1">
      <c r="A1975" s="46">
        <v>3619</v>
      </c>
      <c r="B1975" s="47" t="s">
        <v>2045</v>
      </c>
    </row>
    <row r="1976" spans="1:2" ht="15" customHeight="1">
      <c r="A1976" s="46">
        <v>3625</v>
      </c>
      <c r="B1976" s="47" t="s">
        <v>2046</v>
      </c>
    </row>
    <row r="1977" spans="1:2" ht="15" customHeight="1">
      <c r="A1977" s="46">
        <v>3679</v>
      </c>
      <c r="B1977" s="47" t="s">
        <v>2047</v>
      </c>
    </row>
    <row r="1978" spans="1:2" ht="15" customHeight="1">
      <c r="A1978" s="46">
        <v>3690</v>
      </c>
      <c r="B1978" s="47" t="s">
        <v>2048</v>
      </c>
    </row>
    <row r="1979" spans="1:2" ht="15" customHeight="1">
      <c r="A1979" s="46">
        <v>3700</v>
      </c>
      <c r="B1979" s="47" t="s">
        <v>2049</v>
      </c>
    </row>
    <row r="1980" spans="1:2" ht="15" customHeight="1">
      <c r="A1980" s="46">
        <v>3701</v>
      </c>
      <c r="B1980" s="47" t="s">
        <v>2050</v>
      </c>
    </row>
    <row r="1981" spans="1:2" ht="15" customHeight="1">
      <c r="A1981" s="46">
        <v>3703</v>
      </c>
      <c r="B1981" s="47" t="s">
        <v>2051</v>
      </c>
    </row>
    <row r="1982" spans="1:2" ht="15" customHeight="1">
      <c r="A1982" s="46">
        <v>3704</v>
      </c>
      <c r="B1982" s="47" t="s">
        <v>2052</v>
      </c>
    </row>
    <row r="1983" spans="1:2" ht="15" customHeight="1">
      <c r="A1983" s="46">
        <v>3706</v>
      </c>
      <c r="B1983" s="47" t="s">
        <v>2053</v>
      </c>
    </row>
    <row r="1984" spans="1:2" ht="15" customHeight="1">
      <c r="A1984" s="46">
        <v>3707</v>
      </c>
      <c r="B1984" s="47" t="s">
        <v>2054</v>
      </c>
    </row>
    <row r="1985" spans="1:2" ht="15" customHeight="1">
      <c r="A1985" s="46">
        <v>3709</v>
      </c>
      <c r="B1985" s="47" t="s">
        <v>2055</v>
      </c>
    </row>
    <row r="1986" spans="1:2" ht="15" customHeight="1">
      <c r="A1986" s="46">
        <v>3710</v>
      </c>
      <c r="B1986" s="47" t="s">
        <v>2056</v>
      </c>
    </row>
    <row r="1987" spans="1:2" ht="15" customHeight="1">
      <c r="A1987" s="46">
        <v>3711</v>
      </c>
      <c r="B1987" s="47" t="s">
        <v>2057</v>
      </c>
    </row>
    <row r="1988" spans="1:2" ht="15" customHeight="1">
      <c r="A1988" s="46">
        <v>3716</v>
      </c>
      <c r="B1988" s="47" t="s">
        <v>2058</v>
      </c>
    </row>
    <row r="1989" spans="1:2" ht="15" customHeight="1">
      <c r="A1989" s="46">
        <v>3718</v>
      </c>
      <c r="B1989" s="47" t="s">
        <v>2059</v>
      </c>
    </row>
    <row r="1990" spans="1:2" ht="15" customHeight="1">
      <c r="A1990" s="46">
        <v>3719</v>
      </c>
      <c r="B1990" s="47" t="s">
        <v>2060</v>
      </c>
    </row>
    <row r="1991" spans="1:2" ht="15" customHeight="1">
      <c r="A1991" s="46">
        <v>3723</v>
      </c>
      <c r="B1991" s="47" t="s">
        <v>2061</v>
      </c>
    </row>
    <row r="1992" spans="1:2" ht="15" customHeight="1">
      <c r="A1992" s="46">
        <v>3724</v>
      </c>
      <c r="B1992" s="47" t="s">
        <v>2062</v>
      </c>
    </row>
    <row r="1993" spans="1:2" ht="15" customHeight="1">
      <c r="A1993" s="46">
        <v>3725</v>
      </c>
      <c r="B1993" s="47" t="s">
        <v>2063</v>
      </c>
    </row>
    <row r="1994" spans="1:2" ht="15" customHeight="1">
      <c r="A1994" s="46">
        <v>3727</v>
      </c>
      <c r="B1994" s="47" t="s">
        <v>2064</v>
      </c>
    </row>
    <row r="1995" spans="1:2">
      <c r="A1995" s="46">
        <v>3729</v>
      </c>
      <c r="B1995" s="47" t="s">
        <v>2065</v>
      </c>
    </row>
    <row r="1996" spans="1:2">
      <c r="A1996" s="46">
        <v>3731</v>
      </c>
      <c r="B1996" s="47" t="s">
        <v>2066</v>
      </c>
    </row>
    <row r="1997" spans="1:2" ht="15" customHeight="1">
      <c r="A1997" s="46">
        <v>3732</v>
      </c>
      <c r="B1997" s="47" t="s">
        <v>2067</v>
      </c>
    </row>
    <row r="1998" spans="1:2" ht="15" customHeight="1">
      <c r="A1998" s="46">
        <v>3733</v>
      </c>
      <c r="B1998" s="47" t="s">
        <v>2068</v>
      </c>
    </row>
    <row r="1999" spans="1:2" ht="15" customHeight="1">
      <c r="A1999" s="46">
        <v>3736</v>
      </c>
      <c r="B1999" s="47" t="s">
        <v>2069</v>
      </c>
    </row>
    <row r="2000" spans="1:2" ht="15" customHeight="1">
      <c r="A2000" s="46">
        <v>3737</v>
      </c>
      <c r="B2000" s="47" t="s">
        <v>2070</v>
      </c>
    </row>
    <row r="2001" spans="1:2" ht="15" customHeight="1">
      <c r="A2001" s="46">
        <v>3738</v>
      </c>
      <c r="B2001" s="47" t="s">
        <v>2071</v>
      </c>
    </row>
    <row r="2002" spans="1:2">
      <c r="A2002" s="46">
        <v>3740</v>
      </c>
      <c r="B2002" s="47" t="s">
        <v>2072</v>
      </c>
    </row>
    <row r="2003" spans="1:2" ht="15" customHeight="1">
      <c r="A2003" s="46">
        <v>3741</v>
      </c>
      <c r="B2003" s="47" t="s">
        <v>2073</v>
      </c>
    </row>
    <row r="2004" spans="1:2" ht="15" customHeight="1">
      <c r="A2004" s="46">
        <v>3742</v>
      </c>
      <c r="B2004" s="47" t="s">
        <v>2074</v>
      </c>
    </row>
    <row r="2005" spans="1:2" ht="15" customHeight="1">
      <c r="A2005" s="46">
        <v>3743</v>
      </c>
      <c r="B2005" s="47" t="s">
        <v>2075</v>
      </c>
    </row>
    <row r="2006" spans="1:2" ht="15" customHeight="1">
      <c r="A2006" s="46">
        <v>3745</v>
      </c>
      <c r="B2006" s="47" t="s">
        <v>2076</v>
      </c>
    </row>
    <row r="2007" spans="1:2" ht="15" customHeight="1">
      <c r="A2007" s="46">
        <v>3746</v>
      </c>
      <c r="B2007" s="47" t="s">
        <v>2077</v>
      </c>
    </row>
    <row r="2008" spans="1:2" ht="15" customHeight="1">
      <c r="A2008" s="46">
        <v>3747</v>
      </c>
      <c r="B2008" s="47" t="s">
        <v>2078</v>
      </c>
    </row>
    <row r="2009" spans="1:2" ht="15" customHeight="1">
      <c r="A2009" s="46">
        <v>3749</v>
      </c>
      <c r="B2009" s="47" t="s">
        <v>2079</v>
      </c>
    </row>
    <row r="2010" spans="1:2" ht="15" customHeight="1">
      <c r="A2010" s="46">
        <v>3753</v>
      </c>
      <c r="B2010" s="47" t="s">
        <v>2080</v>
      </c>
    </row>
    <row r="2011" spans="1:2" ht="15" customHeight="1">
      <c r="A2011" s="46">
        <v>3754</v>
      </c>
      <c r="B2011" s="47" t="s">
        <v>2081</v>
      </c>
    </row>
    <row r="2012" spans="1:2" ht="15" customHeight="1">
      <c r="A2012" s="46">
        <v>3755</v>
      </c>
      <c r="B2012" s="47" t="s">
        <v>2082</v>
      </c>
    </row>
    <row r="2013" spans="1:2" ht="15" customHeight="1">
      <c r="A2013" s="46">
        <v>3756</v>
      </c>
      <c r="B2013" s="47" t="s">
        <v>2083</v>
      </c>
    </row>
    <row r="2014" spans="1:2" ht="15" customHeight="1">
      <c r="A2014" s="46">
        <v>3761</v>
      </c>
      <c r="B2014" s="47" t="s">
        <v>2084</v>
      </c>
    </row>
    <row r="2015" spans="1:2" ht="15" customHeight="1">
      <c r="A2015" s="46">
        <v>3762</v>
      </c>
      <c r="B2015" s="47" t="s">
        <v>2085</v>
      </c>
    </row>
    <row r="2016" spans="1:2" ht="15" customHeight="1">
      <c r="A2016" s="46">
        <v>3764</v>
      </c>
      <c r="B2016" s="47" t="s">
        <v>2086</v>
      </c>
    </row>
    <row r="2017" spans="1:2" ht="15" customHeight="1">
      <c r="A2017" s="46">
        <v>3765</v>
      </c>
      <c r="B2017" s="47" t="s">
        <v>2087</v>
      </c>
    </row>
    <row r="2018" spans="1:2" ht="15" customHeight="1">
      <c r="A2018" s="46">
        <v>3767</v>
      </c>
      <c r="B2018" s="47" t="s">
        <v>2088</v>
      </c>
    </row>
    <row r="2019" spans="1:2" ht="15" customHeight="1">
      <c r="A2019" s="46">
        <v>3768</v>
      </c>
      <c r="B2019" s="47" t="s">
        <v>2089</v>
      </c>
    </row>
    <row r="2020" spans="1:2" ht="15" customHeight="1">
      <c r="A2020" s="46">
        <v>3771</v>
      </c>
      <c r="B2020" s="47" t="s">
        <v>2090</v>
      </c>
    </row>
    <row r="2021" spans="1:2" ht="15" customHeight="1">
      <c r="A2021" s="46">
        <v>3772</v>
      </c>
      <c r="B2021" s="47" t="s">
        <v>2091</v>
      </c>
    </row>
    <row r="2022" spans="1:2" ht="15" customHeight="1">
      <c r="A2022" s="46">
        <v>3776</v>
      </c>
      <c r="B2022" s="47" t="s">
        <v>2092</v>
      </c>
    </row>
    <row r="2023" spans="1:2" ht="15" customHeight="1">
      <c r="A2023" s="46">
        <v>3778</v>
      </c>
      <c r="B2023" s="47" t="s">
        <v>2093</v>
      </c>
    </row>
    <row r="2024" spans="1:2" ht="15" customHeight="1">
      <c r="A2024" s="46">
        <v>3779</v>
      </c>
      <c r="B2024" s="47" t="s">
        <v>2094</v>
      </c>
    </row>
    <row r="2025" spans="1:2" ht="15" customHeight="1">
      <c r="A2025" s="46">
        <v>3783</v>
      </c>
      <c r="B2025" s="47" t="s">
        <v>2095</v>
      </c>
    </row>
    <row r="2026" spans="1:2" ht="15" customHeight="1">
      <c r="A2026" s="46">
        <v>3784</v>
      </c>
      <c r="B2026" s="47" t="s">
        <v>2096</v>
      </c>
    </row>
    <row r="2027" spans="1:2" ht="15" customHeight="1">
      <c r="A2027" s="46">
        <v>3785</v>
      </c>
      <c r="B2027" s="47" t="s">
        <v>2097</v>
      </c>
    </row>
    <row r="2028" spans="1:2" ht="15" customHeight="1">
      <c r="A2028" s="46">
        <v>3788</v>
      </c>
      <c r="B2028" s="47" t="s">
        <v>2098</v>
      </c>
    </row>
    <row r="2029" spans="1:2" ht="15" customHeight="1">
      <c r="A2029" s="46">
        <v>3789</v>
      </c>
      <c r="B2029" s="47" t="s">
        <v>2099</v>
      </c>
    </row>
    <row r="2030" spans="1:2" ht="15" customHeight="1">
      <c r="A2030" s="46">
        <v>3790</v>
      </c>
      <c r="B2030" s="47" t="s">
        <v>2100</v>
      </c>
    </row>
    <row r="2031" spans="1:2" ht="15" customHeight="1">
      <c r="A2031" s="46">
        <v>3795</v>
      </c>
      <c r="B2031" s="47" t="s">
        <v>2101</v>
      </c>
    </row>
    <row r="2032" spans="1:2" ht="15" customHeight="1">
      <c r="A2032" s="46">
        <v>3797</v>
      </c>
      <c r="B2032" s="47" t="s">
        <v>2102</v>
      </c>
    </row>
    <row r="2033" spans="1:2" ht="15" customHeight="1">
      <c r="A2033" s="46">
        <v>3798</v>
      </c>
      <c r="B2033" s="47" t="s">
        <v>2103</v>
      </c>
    </row>
    <row r="2034" spans="1:2" ht="15" customHeight="1">
      <c r="A2034" s="46">
        <v>3801</v>
      </c>
      <c r="B2034" s="47" t="s">
        <v>2104</v>
      </c>
    </row>
    <row r="2035" spans="1:2" ht="15" customHeight="1">
      <c r="A2035" s="46">
        <v>3802</v>
      </c>
      <c r="B2035" s="47" t="s">
        <v>2105</v>
      </c>
    </row>
    <row r="2036" spans="1:2" ht="15" customHeight="1">
      <c r="A2036" s="46">
        <v>3803</v>
      </c>
      <c r="B2036" s="47" t="s">
        <v>2106</v>
      </c>
    </row>
    <row r="2037" spans="1:2">
      <c r="A2037" s="46">
        <v>3805</v>
      </c>
      <c r="B2037" s="47" t="s">
        <v>2107</v>
      </c>
    </row>
    <row r="2038" spans="1:2">
      <c r="A2038" s="46">
        <v>3807</v>
      </c>
      <c r="B2038" s="47" t="s">
        <v>2108</v>
      </c>
    </row>
    <row r="2039" spans="1:2" ht="15" customHeight="1">
      <c r="A2039" s="46">
        <v>3808</v>
      </c>
      <c r="B2039" s="47" t="s">
        <v>2109</v>
      </c>
    </row>
    <row r="2040" spans="1:2" ht="15" customHeight="1">
      <c r="A2040" s="46">
        <v>3811</v>
      </c>
      <c r="B2040" s="47" t="s">
        <v>2110</v>
      </c>
    </row>
    <row r="2041" spans="1:2" ht="15" customHeight="1">
      <c r="A2041" s="46">
        <v>3812</v>
      </c>
      <c r="B2041" s="47" t="s">
        <v>2111</v>
      </c>
    </row>
    <row r="2042" spans="1:2" ht="15" customHeight="1">
      <c r="A2042" s="46">
        <v>3816</v>
      </c>
      <c r="B2042" s="47" t="s">
        <v>2112</v>
      </c>
    </row>
    <row r="2043" spans="1:2" ht="15" customHeight="1">
      <c r="A2043" s="46">
        <v>3817</v>
      </c>
      <c r="B2043" s="47" t="s">
        <v>2113</v>
      </c>
    </row>
    <row r="2044" spans="1:2" ht="15" customHeight="1">
      <c r="A2044" s="46">
        <v>3829</v>
      </c>
      <c r="B2044" s="47" t="s">
        <v>2114</v>
      </c>
    </row>
    <row r="2045" spans="1:2" ht="15" customHeight="1">
      <c r="A2045" s="46">
        <v>3835</v>
      </c>
      <c r="B2045" s="47" t="s">
        <v>2115</v>
      </c>
    </row>
    <row r="2046" spans="1:2" ht="15" customHeight="1">
      <c r="A2046" s="46">
        <v>3836</v>
      </c>
      <c r="B2046" s="47" t="s">
        <v>2116</v>
      </c>
    </row>
    <row r="2047" spans="1:2" ht="15" customHeight="1">
      <c r="A2047" s="46">
        <v>3837</v>
      </c>
      <c r="B2047" s="47" t="s">
        <v>2117</v>
      </c>
    </row>
    <row r="2048" spans="1:2" ht="15" customHeight="1">
      <c r="A2048" s="46">
        <v>3839</v>
      </c>
      <c r="B2048" s="47" t="s">
        <v>2118</v>
      </c>
    </row>
    <row r="2049" spans="1:2" ht="15" customHeight="1">
      <c r="A2049" s="46">
        <v>3840</v>
      </c>
      <c r="B2049" s="47" t="s">
        <v>2119</v>
      </c>
    </row>
    <row r="2050" spans="1:2" ht="15" customHeight="1">
      <c r="A2050" s="46">
        <v>3841</v>
      </c>
      <c r="B2050" s="47" t="s">
        <v>2120</v>
      </c>
    </row>
    <row r="2051" spans="1:2" ht="15" customHeight="1">
      <c r="A2051" s="46">
        <v>3842</v>
      </c>
      <c r="B2051" s="47" t="s">
        <v>2121</v>
      </c>
    </row>
    <row r="2052" spans="1:2" ht="15" customHeight="1">
      <c r="A2052" s="46">
        <v>3843</v>
      </c>
      <c r="B2052" s="47" t="s">
        <v>2122</v>
      </c>
    </row>
    <row r="2053" spans="1:2" ht="15" customHeight="1">
      <c r="A2053" s="46">
        <v>3844</v>
      </c>
      <c r="B2053" s="47" t="s">
        <v>2123</v>
      </c>
    </row>
    <row r="2054" spans="1:2" ht="15" customHeight="1">
      <c r="A2054" s="46">
        <v>3845</v>
      </c>
      <c r="B2054" s="47" t="s">
        <v>2124</v>
      </c>
    </row>
    <row r="2055" spans="1:2" ht="15" customHeight="1">
      <c r="A2055" s="46">
        <v>3847</v>
      </c>
      <c r="B2055" s="47" t="s">
        <v>2125</v>
      </c>
    </row>
    <row r="2056" spans="1:2" ht="15" customHeight="1">
      <c r="A2056" s="46">
        <v>3850</v>
      </c>
      <c r="B2056" s="47" t="s">
        <v>2126</v>
      </c>
    </row>
    <row r="2057" spans="1:2" ht="15" customHeight="1">
      <c r="A2057" s="46">
        <v>3851</v>
      </c>
      <c r="B2057" s="47" t="s">
        <v>2127</v>
      </c>
    </row>
    <row r="2058" spans="1:2" ht="15" customHeight="1">
      <c r="A2058" s="46">
        <v>3852</v>
      </c>
      <c r="B2058" s="47" t="s">
        <v>2128</v>
      </c>
    </row>
    <row r="2059" spans="1:2" ht="15" customHeight="1">
      <c r="A2059" s="46">
        <v>3855</v>
      </c>
      <c r="B2059" s="47" t="s">
        <v>2129</v>
      </c>
    </row>
    <row r="2060" spans="1:2" ht="15" customHeight="1">
      <c r="A2060" s="46">
        <v>3857</v>
      </c>
      <c r="B2060" s="47" t="s">
        <v>2130</v>
      </c>
    </row>
    <row r="2061" spans="1:2">
      <c r="A2061" s="46">
        <v>3858</v>
      </c>
      <c r="B2061" s="47" t="s">
        <v>2131</v>
      </c>
    </row>
    <row r="2062" spans="1:2" ht="15" customHeight="1">
      <c r="A2062" s="46">
        <v>3859</v>
      </c>
      <c r="B2062" s="47" t="s">
        <v>2132</v>
      </c>
    </row>
    <row r="2063" spans="1:2" ht="15" customHeight="1">
      <c r="A2063" s="46">
        <v>3861</v>
      </c>
      <c r="B2063" s="47" t="s">
        <v>2133</v>
      </c>
    </row>
    <row r="2064" spans="1:2" ht="15" customHeight="1">
      <c r="A2064" s="46">
        <v>3862</v>
      </c>
      <c r="B2064" s="47" t="s">
        <v>2134</v>
      </c>
    </row>
    <row r="2065" spans="1:2" ht="15" customHeight="1">
      <c r="A2065" s="46">
        <v>3864</v>
      </c>
      <c r="B2065" s="47" t="s">
        <v>2135</v>
      </c>
    </row>
    <row r="2066" spans="1:2" ht="15" customHeight="1">
      <c r="A2066" s="46">
        <v>3930</v>
      </c>
      <c r="B2066" s="47" t="s">
        <v>2136</v>
      </c>
    </row>
    <row r="2067" spans="1:2" ht="15" customHeight="1">
      <c r="A2067" s="46">
        <v>3932</v>
      </c>
      <c r="B2067" s="47" t="s">
        <v>2137</v>
      </c>
    </row>
    <row r="2068" spans="1:2" ht="15" customHeight="1">
      <c r="A2068" s="46">
        <v>3935</v>
      </c>
      <c r="B2068" s="47" t="s">
        <v>2138</v>
      </c>
    </row>
    <row r="2069" spans="1:2" ht="15" customHeight="1">
      <c r="A2069" s="46">
        <v>3938</v>
      </c>
      <c r="B2069" s="47" t="s">
        <v>2139</v>
      </c>
    </row>
    <row r="2070" spans="1:2" ht="15" customHeight="1">
      <c r="A2070" s="46">
        <v>3943</v>
      </c>
      <c r="B2070" s="47" t="s">
        <v>2140</v>
      </c>
    </row>
    <row r="2071" spans="1:2" ht="15" customHeight="1">
      <c r="A2071" s="46">
        <v>3946</v>
      </c>
      <c r="B2071" s="47" t="s">
        <v>2141</v>
      </c>
    </row>
    <row r="2072" spans="1:2" ht="15" customHeight="1">
      <c r="A2072" s="46">
        <v>3947</v>
      </c>
      <c r="B2072" s="47" t="s">
        <v>2142</v>
      </c>
    </row>
    <row r="2073" spans="1:2" ht="15" customHeight="1">
      <c r="A2073" s="46">
        <v>3953</v>
      </c>
      <c r="B2073" s="47" t="s">
        <v>2143</v>
      </c>
    </row>
    <row r="2074" spans="1:2" ht="15" customHeight="1">
      <c r="A2074" s="46">
        <v>3953</v>
      </c>
      <c r="B2074" s="47" t="s">
        <v>2143</v>
      </c>
    </row>
    <row r="2075" spans="1:2" ht="15" customHeight="1">
      <c r="A2075" s="46">
        <v>3955</v>
      </c>
      <c r="B2075" s="47" t="s">
        <v>2144</v>
      </c>
    </row>
    <row r="2076" spans="1:2" ht="15" customHeight="1">
      <c r="A2076" s="46">
        <v>3956</v>
      </c>
      <c r="B2076" s="47" t="s">
        <v>2145</v>
      </c>
    </row>
    <row r="2077" spans="1:2" ht="15" customHeight="1">
      <c r="A2077" s="46">
        <v>3957</v>
      </c>
      <c r="B2077" s="47" t="s">
        <v>2146</v>
      </c>
    </row>
    <row r="2078" spans="1:2" ht="15" customHeight="1">
      <c r="A2078" s="46">
        <v>3961</v>
      </c>
      <c r="B2078" s="47" t="s">
        <v>2147</v>
      </c>
    </row>
    <row r="2079" spans="1:2" ht="15" customHeight="1">
      <c r="A2079" s="46">
        <v>3963</v>
      </c>
      <c r="B2079" s="47" t="s">
        <v>2148</v>
      </c>
    </row>
    <row r="2080" spans="1:2" ht="15" customHeight="1">
      <c r="A2080" s="46">
        <v>3964</v>
      </c>
      <c r="B2080" s="47" t="s">
        <v>2149</v>
      </c>
    </row>
    <row r="2081" spans="1:2" ht="15" customHeight="1">
      <c r="A2081" s="46">
        <v>3966</v>
      </c>
      <c r="B2081" s="47" t="s">
        <v>2150</v>
      </c>
    </row>
    <row r="2082" spans="1:2" ht="15" customHeight="1">
      <c r="A2082" s="46">
        <v>3967</v>
      </c>
      <c r="B2082" s="47" t="s">
        <v>2151</v>
      </c>
    </row>
    <row r="2083" spans="1:2" ht="15" customHeight="1">
      <c r="A2083" s="46">
        <v>3973</v>
      </c>
      <c r="B2083" s="47" t="s">
        <v>2152</v>
      </c>
    </row>
    <row r="2084" spans="1:2" ht="15" customHeight="1">
      <c r="A2084" s="46">
        <v>3975</v>
      </c>
      <c r="B2084" s="47" t="s">
        <v>2153</v>
      </c>
    </row>
    <row r="2085" spans="1:2" ht="15" customHeight="1">
      <c r="A2085" s="46">
        <v>3977</v>
      </c>
      <c r="B2085" s="47" t="s">
        <v>2154</v>
      </c>
    </row>
    <row r="2086" spans="1:2" ht="15" customHeight="1">
      <c r="A2086" s="46">
        <v>3980</v>
      </c>
      <c r="B2086" s="47" t="s">
        <v>2155</v>
      </c>
    </row>
    <row r="2087" spans="1:2" ht="15" customHeight="1">
      <c r="A2087" s="46">
        <v>3982</v>
      </c>
      <c r="B2087" s="47" t="s">
        <v>2156</v>
      </c>
    </row>
    <row r="2088" spans="1:2" ht="15" customHeight="1">
      <c r="A2088" s="46">
        <v>3984</v>
      </c>
      <c r="B2088" s="47" t="s">
        <v>2157</v>
      </c>
    </row>
    <row r="2089" spans="1:2" ht="15" customHeight="1">
      <c r="A2089" s="46">
        <v>3986</v>
      </c>
      <c r="B2089" s="47" t="s">
        <v>2158</v>
      </c>
    </row>
    <row r="2090" spans="1:2" ht="15" customHeight="1">
      <c r="A2090" s="46">
        <v>3990</v>
      </c>
      <c r="B2090" s="47" t="s">
        <v>2159</v>
      </c>
    </row>
    <row r="2091" spans="1:2" ht="15" customHeight="1">
      <c r="A2091" s="46">
        <v>3991</v>
      </c>
      <c r="B2091" s="47" t="s">
        <v>2160</v>
      </c>
    </row>
    <row r="2092" spans="1:2" ht="15" customHeight="1">
      <c r="A2092" s="46">
        <v>3997</v>
      </c>
      <c r="B2092" s="47" t="s">
        <v>2161</v>
      </c>
    </row>
    <row r="2093" spans="1:2" ht="15" customHeight="1">
      <c r="A2093" s="46">
        <v>4000</v>
      </c>
      <c r="B2093" s="47" t="s">
        <v>2162</v>
      </c>
    </row>
    <row r="2094" spans="1:2" ht="15" customHeight="1">
      <c r="A2094" s="46">
        <v>4001</v>
      </c>
      <c r="B2094" s="47" t="s">
        <v>2163</v>
      </c>
    </row>
    <row r="2095" spans="1:2" ht="15" customHeight="1">
      <c r="A2095" s="46">
        <v>4003</v>
      </c>
      <c r="B2095" s="47" t="s">
        <v>2164</v>
      </c>
    </row>
    <row r="2096" spans="1:2" ht="15" customHeight="1">
      <c r="A2096" s="46">
        <v>4005</v>
      </c>
      <c r="B2096" s="47" t="s">
        <v>2165</v>
      </c>
    </row>
    <row r="2097" spans="1:2" ht="15" customHeight="1">
      <c r="A2097" s="46">
        <v>4006</v>
      </c>
      <c r="B2097" s="47" t="s">
        <v>2166</v>
      </c>
    </row>
    <row r="2098" spans="1:2" ht="15" customHeight="1">
      <c r="A2098" s="46">
        <v>4007</v>
      </c>
      <c r="B2098" s="47" t="s">
        <v>2167</v>
      </c>
    </row>
    <row r="2099" spans="1:2" ht="15" customHeight="1">
      <c r="A2099" s="46">
        <v>4008</v>
      </c>
      <c r="B2099" s="47" t="s">
        <v>2168</v>
      </c>
    </row>
    <row r="2100" spans="1:2" ht="15" customHeight="1">
      <c r="A2100" s="46">
        <v>4011</v>
      </c>
      <c r="B2100" s="47" t="s">
        <v>2169</v>
      </c>
    </row>
    <row r="2101" spans="1:2" ht="15" customHeight="1">
      <c r="A2101" s="46">
        <v>4014</v>
      </c>
      <c r="B2101" s="47" t="s">
        <v>2170</v>
      </c>
    </row>
    <row r="2102" spans="1:2" ht="15" customHeight="1">
      <c r="A2102" s="46">
        <v>4026</v>
      </c>
      <c r="B2102" s="47" t="s">
        <v>2171</v>
      </c>
    </row>
    <row r="2103" spans="1:2" ht="15" customHeight="1">
      <c r="A2103" s="46">
        <v>4027</v>
      </c>
      <c r="B2103" s="47" t="s">
        <v>2172</v>
      </c>
    </row>
    <row r="2104" spans="1:2" ht="15" customHeight="1">
      <c r="A2104" s="46">
        <v>4028</v>
      </c>
      <c r="B2104" s="47" t="s">
        <v>2173</v>
      </c>
    </row>
    <row r="2105" spans="1:2" ht="15" customHeight="1">
      <c r="A2105" s="46">
        <v>4029</v>
      </c>
      <c r="B2105" s="47" t="s">
        <v>2174</v>
      </c>
    </row>
    <row r="2106" spans="1:2" ht="15" customHeight="1">
      <c r="A2106" s="46">
        <v>4030</v>
      </c>
      <c r="B2106" s="47" t="s">
        <v>2175</v>
      </c>
    </row>
    <row r="2107" spans="1:2" ht="15" customHeight="1">
      <c r="A2107" s="46">
        <v>4032</v>
      </c>
      <c r="B2107" s="47" t="s">
        <v>2176</v>
      </c>
    </row>
    <row r="2108" spans="1:2" ht="15" customHeight="1">
      <c r="A2108" s="46">
        <v>4034</v>
      </c>
      <c r="B2108" s="47" t="s">
        <v>2177</v>
      </c>
    </row>
    <row r="2109" spans="1:2" ht="15" customHeight="1">
      <c r="A2109" s="46">
        <v>4035</v>
      </c>
      <c r="B2109" s="47" t="s">
        <v>2178</v>
      </c>
    </row>
    <row r="2110" spans="1:2" ht="15" customHeight="1">
      <c r="A2110" s="46">
        <v>4036</v>
      </c>
      <c r="B2110" s="47" t="s">
        <v>2179</v>
      </c>
    </row>
    <row r="2111" spans="1:2" ht="15" customHeight="1">
      <c r="A2111" s="46">
        <v>4037</v>
      </c>
      <c r="B2111" s="47" t="s">
        <v>2180</v>
      </c>
    </row>
    <row r="2112" spans="1:2" ht="15" customHeight="1">
      <c r="A2112" s="46">
        <v>4046</v>
      </c>
      <c r="B2112" s="47" t="s">
        <v>2181</v>
      </c>
    </row>
    <row r="2113" spans="1:2" ht="15" customHeight="1">
      <c r="A2113" s="46">
        <v>4047</v>
      </c>
      <c r="B2113" s="47" t="s">
        <v>2182</v>
      </c>
    </row>
    <row r="2114" spans="1:2">
      <c r="A2114" s="46">
        <v>4050</v>
      </c>
      <c r="B2114" s="47" t="s">
        <v>2183</v>
      </c>
    </row>
    <row r="2115" spans="1:2" ht="15" customHeight="1">
      <c r="A2115" s="46">
        <v>4052</v>
      </c>
      <c r="B2115" s="47" t="s">
        <v>2184</v>
      </c>
    </row>
    <row r="2116" spans="1:2" ht="15" customHeight="1">
      <c r="A2116" s="46">
        <v>4053</v>
      </c>
      <c r="B2116" s="47" t="s">
        <v>2185</v>
      </c>
    </row>
    <row r="2117" spans="1:2">
      <c r="A2117" s="46">
        <v>4054</v>
      </c>
      <c r="B2117" s="47" t="s">
        <v>2186</v>
      </c>
    </row>
    <row r="2118" spans="1:2" ht="15" customHeight="1">
      <c r="A2118" s="46">
        <v>4145</v>
      </c>
      <c r="B2118" s="47" t="s">
        <v>2187</v>
      </c>
    </row>
    <row r="2119" spans="1:2" ht="15" customHeight="1">
      <c r="A2119" s="46">
        <v>4156</v>
      </c>
      <c r="B2119" s="47" t="s">
        <v>2188</v>
      </c>
    </row>
    <row r="2120" spans="1:2" ht="15" customHeight="1">
      <c r="A2120" s="46">
        <v>4157</v>
      </c>
      <c r="B2120" s="47" t="s">
        <v>2189</v>
      </c>
    </row>
    <row r="2121" spans="1:2" ht="15" customHeight="1">
      <c r="A2121" s="46">
        <v>4160</v>
      </c>
      <c r="B2121" s="47" t="s">
        <v>2190</v>
      </c>
    </row>
    <row r="2122" spans="1:2" ht="15" customHeight="1">
      <c r="A2122" s="46">
        <v>4205</v>
      </c>
      <c r="B2122" s="47" t="s">
        <v>2191</v>
      </c>
    </row>
    <row r="2123" spans="1:2" ht="15" customHeight="1">
      <c r="A2123" s="46">
        <v>4207</v>
      </c>
      <c r="B2123" s="47" t="s">
        <v>2192</v>
      </c>
    </row>
    <row r="2124" spans="1:2" ht="15" customHeight="1">
      <c r="A2124" s="46">
        <v>4208</v>
      </c>
      <c r="B2124" s="47" t="s">
        <v>2193</v>
      </c>
    </row>
    <row r="2125" spans="1:2" ht="15" customHeight="1">
      <c r="A2125" s="46">
        <v>4209</v>
      </c>
      <c r="B2125" s="47" t="s">
        <v>2194</v>
      </c>
    </row>
    <row r="2126" spans="1:2" ht="15" customHeight="1">
      <c r="A2126" s="46">
        <v>4211</v>
      </c>
      <c r="B2126" s="47" t="s">
        <v>2195</v>
      </c>
    </row>
    <row r="2127" spans="1:2" ht="15" customHeight="1">
      <c r="A2127" s="46">
        <v>4212</v>
      </c>
      <c r="B2127" s="47" t="s">
        <v>2196</v>
      </c>
    </row>
    <row r="2128" spans="1:2" ht="15" customHeight="1">
      <c r="A2128" s="46">
        <v>4217</v>
      </c>
      <c r="B2128" s="47" t="s">
        <v>2197</v>
      </c>
    </row>
    <row r="2129" spans="1:2" ht="15" customHeight="1">
      <c r="A2129" s="46">
        <v>4218</v>
      </c>
      <c r="B2129" s="47" t="s">
        <v>2198</v>
      </c>
    </row>
    <row r="2130" spans="1:2" ht="15" customHeight="1">
      <c r="A2130" s="46">
        <v>4223</v>
      </c>
      <c r="B2130" s="47" t="s">
        <v>2199</v>
      </c>
    </row>
    <row r="2131" spans="1:2" ht="15" customHeight="1">
      <c r="A2131" s="46">
        <v>4226</v>
      </c>
      <c r="B2131" s="47" t="s">
        <v>2200</v>
      </c>
    </row>
    <row r="2132" spans="1:2" ht="15" customHeight="1">
      <c r="A2132" s="46">
        <v>4227</v>
      </c>
      <c r="B2132" s="47" t="s">
        <v>2201</v>
      </c>
    </row>
    <row r="2133" spans="1:2" ht="15" customHeight="1">
      <c r="A2133" s="46">
        <v>4228</v>
      </c>
      <c r="B2133" s="47" t="s">
        <v>2202</v>
      </c>
    </row>
    <row r="2134" spans="1:2" ht="15" customHeight="1">
      <c r="A2134" s="46">
        <v>4229</v>
      </c>
      <c r="B2134" s="47" t="s">
        <v>2203</v>
      </c>
    </row>
    <row r="2135" spans="1:2" ht="15" customHeight="1">
      <c r="A2135" s="46">
        <v>4230</v>
      </c>
      <c r="B2135" s="47" t="s">
        <v>2204</v>
      </c>
    </row>
    <row r="2136" spans="1:2">
      <c r="A2136" s="46">
        <v>4535</v>
      </c>
      <c r="B2136" s="47" t="s">
        <v>2205</v>
      </c>
    </row>
    <row r="2137" spans="1:2" ht="15" customHeight="1">
      <c r="A2137" s="46">
        <v>6070</v>
      </c>
      <c r="B2137" s="47" t="s">
        <v>2206</v>
      </c>
    </row>
    <row r="2138" spans="1:2" ht="15" customHeight="1">
      <c r="A2138" s="46">
        <v>6109</v>
      </c>
      <c r="B2138" s="47" t="s">
        <v>2207</v>
      </c>
    </row>
    <row r="2139" spans="1:2" ht="15" customHeight="1">
      <c r="A2139" s="46">
        <v>6110</v>
      </c>
      <c r="B2139" s="47" t="s">
        <v>2208</v>
      </c>
    </row>
    <row r="2140" spans="1:2" ht="15" customHeight="1">
      <c r="A2140" s="46">
        <v>6111</v>
      </c>
      <c r="B2140" s="47" t="s">
        <v>2209</v>
      </c>
    </row>
    <row r="2141" spans="1:2" ht="15" customHeight="1">
      <c r="A2141" s="46">
        <v>6113</v>
      </c>
      <c r="B2141" s="47" t="s">
        <v>2210</v>
      </c>
    </row>
    <row r="2142" spans="1:2" ht="15" customHeight="1">
      <c r="A2142" s="46">
        <v>6116</v>
      </c>
      <c r="B2142" s="47" t="s">
        <v>2211</v>
      </c>
    </row>
    <row r="2143" spans="1:2" ht="15" customHeight="1">
      <c r="A2143" s="46">
        <v>6117</v>
      </c>
      <c r="B2143" s="47" t="s">
        <v>2212</v>
      </c>
    </row>
    <row r="2144" spans="1:2" ht="15" customHeight="1">
      <c r="A2144" s="46">
        <v>6118</v>
      </c>
      <c r="B2144" s="47" t="s">
        <v>2213</v>
      </c>
    </row>
    <row r="2145" spans="1:2">
      <c r="A2145" s="46">
        <v>6119</v>
      </c>
      <c r="B2145" s="47" t="s">
        <v>2214</v>
      </c>
    </row>
    <row r="2146" spans="1:2" ht="15" customHeight="1">
      <c r="A2146" s="46">
        <v>6124</v>
      </c>
      <c r="B2146" s="47" t="s">
        <v>2215</v>
      </c>
    </row>
    <row r="2147" spans="1:2" ht="15" customHeight="1">
      <c r="A2147" s="46">
        <v>6125</v>
      </c>
      <c r="B2147" s="47" t="s">
        <v>2216</v>
      </c>
    </row>
    <row r="2148" spans="1:2" ht="15" customHeight="1">
      <c r="A2148" s="46">
        <v>6126</v>
      </c>
      <c r="B2148" s="47" t="s">
        <v>2217</v>
      </c>
    </row>
    <row r="2149" spans="1:2" ht="15" customHeight="1">
      <c r="A2149" s="46">
        <v>6127</v>
      </c>
      <c r="B2149" s="47" t="s">
        <v>2218</v>
      </c>
    </row>
    <row r="2150" spans="1:2">
      <c r="A2150" s="46">
        <v>6128</v>
      </c>
      <c r="B2150" s="47" t="s">
        <v>2219</v>
      </c>
    </row>
    <row r="2151" spans="1:2" ht="15" customHeight="1">
      <c r="A2151" s="46">
        <v>6741</v>
      </c>
      <c r="B2151" s="47" t="s">
        <v>2220</v>
      </c>
    </row>
    <row r="2152" spans="1:2" ht="15" customHeight="1">
      <c r="A2152" s="46">
        <v>6742</v>
      </c>
      <c r="B2152" s="47" t="s">
        <v>2221</v>
      </c>
    </row>
    <row r="2153" spans="1:2" ht="15" customHeight="1">
      <c r="A2153" s="46">
        <v>6759</v>
      </c>
      <c r="B2153" s="47" t="s">
        <v>2222</v>
      </c>
    </row>
    <row r="2154" spans="1:2" ht="15" customHeight="1">
      <c r="A2154" s="46">
        <v>6760</v>
      </c>
      <c r="B2154" s="47" t="s">
        <v>2223</v>
      </c>
    </row>
    <row r="2155" spans="1:2" ht="15" customHeight="1">
      <c r="A2155" s="46">
        <v>6763</v>
      </c>
      <c r="B2155" s="47" t="s">
        <v>2224</v>
      </c>
    </row>
    <row r="2156" spans="1:2" ht="15" customHeight="1">
      <c r="A2156" s="46">
        <v>6783</v>
      </c>
      <c r="B2156" s="47" t="s">
        <v>2225</v>
      </c>
    </row>
    <row r="2157" spans="1:2" ht="15" customHeight="1">
      <c r="A2157" s="46">
        <v>6788</v>
      </c>
      <c r="B2157" s="47" t="s">
        <v>2226</v>
      </c>
    </row>
    <row r="2158" spans="1:2" ht="15" customHeight="1">
      <c r="A2158" s="46">
        <v>6920</v>
      </c>
      <c r="B2158" s="47" t="s">
        <v>2227</v>
      </c>
    </row>
    <row r="2159" spans="1:2" ht="15" customHeight="1">
      <c r="A2159" s="46">
        <v>6921</v>
      </c>
      <c r="B2159" s="47" t="s">
        <v>2228</v>
      </c>
    </row>
    <row r="2160" spans="1:2" ht="15" customHeight="1">
      <c r="A2160" s="46">
        <v>6922</v>
      </c>
      <c r="B2160" s="47" t="s">
        <v>2229</v>
      </c>
    </row>
    <row r="2161" spans="1:2" ht="15" customHeight="1">
      <c r="A2161" s="46">
        <v>6929</v>
      </c>
      <c r="B2161" s="47" t="s">
        <v>2230</v>
      </c>
    </row>
    <row r="2162" spans="1:2" ht="15" customHeight="1">
      <c r="A2162" s="46">
        <v>6930</v>
      </c>
      <c r="B2162" s="47" t="s">
        <v>2231</v>
      </c>
    </row>
    <row r="2163" spans="1:2" ht="15" customHeight="1">
      <c r="A2163" s="46">
        <v>6932</v>
      </c>
      <c r="B2163" s="47" t="s">
        <v>2232</v>
      </c>
    </row>
    <row r="2164" spans="1:2" ht="15" customHeight="1">
      <c r="A2164" s="46">
        <v>6937</v>
      </c>
      <c r="B2164" s="47" t="s">
        <v>2233</v>
      </c>
    </row>
    <row r="2165" spans="1:2" ht="15" customHeight="1">
      <c r="A2165" s="46">
        <v>6939</v>
      </c>
      <c r="B2165" s="47" t="s">
        <v>2234</v>
      </c>
    </row>
    <row r="2166" spans="1:2" ht="15" customHeight="1">
      <c r="A2166" s="46">
        <v>6940</v>
      </c>
      <c r="B2166" s="47" t="s">
        <v>2235</v>
      </c>
    </row>
    <row r="2167" spans="1:2" ht="15" customHeight="1">
      <c r="A2167" s="46">
        <v>6941</v>
      </c>
      <c r="B2167" s="47" t="s">
        <v>2236</v>
      </c>
    </row>
    <row r="2168" spans="1:2" ht="15" customHeight="1">
      <c r="A2168" s="46">
        <v>6944</v>
      </c>
      <c r="B2168" s="47" t="s">
        <v>2237</v>
      </c>
    </row>
    <row r="2169" spans="1:2" ht="15" customHeight="1">
      <c r="A2169" s="46">
        <v>6945</v>
      </c>
      <c r="B2169" s="47" t="s">
        <v>2238</v>
      </c>
    </row>
    <row r="2170" spans="1:2" ht="15" customHeight="1">
      <c r="A2170" s="46">
        <v>6946</v>
      </c>
      <c r="B2170" s="47" t="s">
        <v>2239</v>
      </c>
    </row>
    <row r="2171" spans="1:2" ht="15" customHeight="1">
      <c r="A2171" s="46">
        <v>6947</v>
      </c>
      <c r="B2171" s="47" t="s">
        <v>2240</v>
      </c>
    </row>
    <row r="2172" spans="1:2" ht="15" customHeight="1">
      <c r="A2172" s="46">
        <v>6948</v>
      </c>
      <c r="B2172" s="47" t="s">
        <v>2241</v>
      </c>
    </row>
    <row r="2173" spans="1:2" ht="15" customHeight="1">
      <c r="A2173" s="46">
        <v>6955</v>
      </c>
      <c r="B2173" s="47" t="s">
        <v>2242</v>
      </c>
    </row>
    <row r="2174" spans="1:2" ht="15" customHeight="1">
      <c r="A2174" s="46">
        <v>6959</v>
      </c>
      <c r="B2174" s="47" t="s">
        <v>2243</v>
      </c>
    </row>
    <row r="2175" spans="1:2" ht="15" customHeight="1">
      <c r="A2175" s="46">
        <v>6960</v>
      </c>
      <c r="B2175" s="47" t="s">
        <v>2244</v>
      </c>
    </row>
    <row r="2176" spans="1:2" ht="15" customHeight="1">
      <c r="A2176" s="46">
        <v>6962</v>
      </c>
      <c r="B2176" s="47" t="s">
        <v>2245</v>
      </c>
    </row>
    <row r="2177" spans="1:2" ht="15" customHeight="1">
      <c r="A2177" s="46">
        <v>6963</v>
      </c>
      <c r="B2177" s="47" t="s">
        <v>2246</v>
      </c>
    </row>
    <row r="2178" spans="1:2" ht="15" customHeight="1">
      <c r="A2178" s="46">
        <v>6967</v>
      </c>
      <c r="B2178" s="47" t="s">
        <v>2247</v>
      </c>
    </row>
    <row r="2179" spans="1:2" ht="15" customHeight="1">
      <c r="A2179" s="46">
        <v>6976</v>
      </c>
      <c r="B2179" s="47" t="s">
        <v>2248</v>
      </c>
    </row>
    <row r="2180" spans="1:2" ht="15" customHeight="1">
      <c r="A2180" s="46">
        <v>6977</v>
      </c>
      <c r="B2180" s="47" t="s">
        <v>2249</v>
      </c>
    </row>
    <row r="2181" spans="1:2" ht="15" customHeight="1">
      <c r="A2181" s="46">
        <v>6978</v>
      </c>
      <c r="B2181" s="47" t="s">
        <v>2250</v>
      </c>
    </row>
    <row r="2182" spans="1:2" ht="15" customHeight="1">
      <c r="A2182" s="46">
        <v>6980</v>
      </c>
      <c r="B2182" s="47" t="s">
        <v>2251</v>
      </c>
    </row>
    <row r="2183" spans="1:2" ht="15" customHeight="1">
      <c r="A2183" s="46">
        <v>3476</v>
      </c>
      <c r="B2183" s="47" t="s">
        <v>1976</v>
      </c>
    </row>
    <row r="2184" spans="1:2" ht="15" customHeight="1">
      <c r="A2184" s="46">
        <v>3477</v>
      </c>
      <c r="B2184" s="47" t="s">
        <v>1977</v>
      </c>
    </row>
    <row r="2185" spans="1:2" ht="15" customHeight="1">
      <c r="A2185" s="46">
        <v>3478</v>
      </c>
      <c r="B2185" s="47" t="s">
        <v>1978</v>
      </c>
    </row>
    <row r="2186" spans="1:2" ht="15" customHeight="1">
      <c r="A2186" s="46">
        <v>3479</v>
      </c>
      <c r="B2186" s="47" t="s">
        <v>1979</v>
      </c>
    </row>
    <row r="2187" spans="1:2" ht="15" customHeight="1">
      <c r="A2187" s="46">
        <v>3480</v>
      </c>
      <c r="B2187" s="47" t="s">
        <v>1980</v>
      </c>
    </row>
    <row r="2188" spans="1:2">
      <c r="A2188" s="46">
        <v>3481</v>
      </c>
      <c r="B2188" s="47" t="s">
        <v>1981</v>
      </c>
    </row>
    <row r="2189" spans="1:2" ht="15" customHeight="1">
      <c r="A2189" s="46">
        <v>3483</v>
      </c>
      <c r="B2189" s="47" t="s">
        <v>1982</v>
      </c>
    </row>
    <row r="2190" spans="1:2" ht="15" customHeight="1">
      <c r="A2190" s="46">
        <v>3484</v>
      </c>
      <c r="B2190" s="47" t="s">
        <v>1983</v>
      </c>
    </row>
    <row r="2191" spans="1:2" ht="15" customHeight="1">
      <c r="A2191" s="46">
        <v>3485</v>
      </c>
      <c r="B2191" s="47" t="s">
        <v>1984</v>
      </c>
    </row>
    <row r="2192" spans="1:2" ht="15" customHeight="1">
      <c r="A2192" s="46">
        <v>3488</v>
      </c>
      <c r="B2192" s="47" t="s">
        <v>1985</v>
      </c>
    </row>
    <row r="2193" spans="1:2" ht="15" customHeight="1">
      <c r="A2193" s="46">
        <v>3489</v>
      </c>
      <c r="B2193" s="47" t="s">
        <v>1986</v>
      </c>
    </row>
    <row r="2194" spans="1:2" ht="15" customHeight="1">
      <c r="A2194" s="46">
        <v>3490</v>
      </c>
      <c r="B2194" s="47" t="s">
        <v>1987</v>
      </c>
    </row>
    <row r="2195" spans="1:2" ht="15" customHeight="1">
      <c r="A2195" s="46">
        <v>3492</v>
      </c>
      <c r="B2195" s="47" t="s">
        <v>1988</v>
      </c>
    </row>
    <row r="2196" spans="1:2" ht="15" customHeight="1">
      <c r="A2196" s="46">
        <v>3493</v>
      </c>
      <c r="B2196" s="47" t="s">
        <v>1989</v>
      </c>
    </row>
    <row r="2197" spans="1:2" ht="15" customHeight="1">
      <c r="A2197" s="46">
        <v>3495</v>
      </c>
      <c r="B2197" s="47" t="s">
        <v>1990</v>
      </c>
    </row>
    <row r="2198" spans="1:2" ht="15" customHeight="1">
      <c r="A2198" s="46">
        <v>3496</v>
      </c>
      <c r="B2198" s="47" t="s">
        <v>1991</v>
      </c>
    </row>
    <row r="2199" spans="1:2" ht="15" customHeight="1">
      <c r="A2199" s="46">
        <v>3498</v>
      </c>
      <c r="B2199" s="47" t="s">
        <v>2252</v>
      </c>
    </row>
    <row r="2200" spans="1:2" ht="15" customHeight="1">
      <c r="A2200" s="46">
        <v>3501</v>
      </c>
      <c r="B2200" s="47" t="s">
        <v>1992</v>
      </c>
    </row>
    <row r="2201" spans="1:2" ht="15" customHeight="1">
      <c r="A2201" s="46">
        <v>3502</v>
      </c>
      <c r="B2201" s="47" t="s">
        <v>1993</v>
      </c>
    </row>
    <row r="2202" spans="1:2" ht="15" customHeight="1">
      <c r="A2202" s="46">
        <v>3503</v>
      </c>
      <c r="B2202" s="47" t="s">
        <v>1994</v>
      </c>
    </row>
    <row r="2203" spans="1:2" ht="15" customHeight="1">
      <c r="A2203" s="46">
        <v>3504</v>
      </c>
      <c r="B2203" s="47" t="s">
        <v>1995</v>
      </c>
    </row>
    <row r="2204" spans="1:2" ht="15" customHeight="1">
      <c r="A2204" s="46">
        <v>3505</v>
      </c>
      <c r="B2204" s="47" t="s">
        <v>1996</v>
      </c>
    </row>
    <row r="2205" spans="1:2" ht="15" customHeight="1">
      <c r="A2205" s="46">
        <v>3506</v>
      </c>
      <c r="B2205" s="47" t="s">
        <v>1997</v>
      </c>
    </row>
    <row r="2206" spans="1:2" ht="15" customHeight="1">
      <c r="A2206" s="46">
        <v>3507</v>
      </c>
      <c r="B2206" s="47" t="s">
        <v>1998</v>
      </c>
    </row>
    <row r="2207" spans="1:2" ht="15" customHeight="1">
      <c r="A2207" s="46">
        <v>3508</v>
      </c>
      <c r="B2207" s="47" t="s">
        <v>1999</v>
      </c>
    </row>
    <row r="2208" spans="1:2">
      <c r="A2208" s="46">
        <v>3509</v>
      </c>
      <c r="B2208" s="47" t="s">
        <v>2000</v>
      </c>
    </row>
    <row r="2209" spans="1:2" ht="15" customHeight="1">
      <c r="A2209" s="46">
        <v>3510</v>
      </c>
      <c r="B2209" s="47" t="s">
        <v>2001</v>
      </c>
    </row>
    <row r="2210" spans="1:2" ht="15" customHeight="1">
      <c r="A2210" s="46">
        <v>3512</v>
      </c>
      <c r="B2210" s="47" t="s">
        <v>2002</v>
      </c>
    </row>
    <row r="2211" spans="1:2" ht="15" customHeight="1">
      <c r="A2211" s="46">
        <v>3515</v>
      </c>
      <c r="B2211" s="47" t="s">
        <v>2003</v>
      </c>
    </row>
    <row r="2212" spans="1:2" ht="15" customHeight="1">
      <c r="A2212" s="46">
        <v>3516</v>
      </c>
      <c r="B2212" s="47" t="s">
        <v>2004</v>
      </c>
    </row>
    <row r="2213" spans="1:2" ht="15" customHeight="1">
      <c r="A2213" s="46">
        <v>3517</v>
      </c>
      <c r="B2213" s="47" t="s">
        <v>2253</v>
      </c>
    </row>
    <row r="2214" spans="1:2" ht="15" customHeight="1">
      <c r="A2214" s="46">
        <v>3518</v>
      </c>
      <c r="B2214" s="47" t="s">
        <v>2005</v>
      </c>
    </row>
    <row r="2215" spans="1:2">
      <c r="A2215" s="46">
        <v>3519</v>
      </c>
      <c r="B2215" s="47" t="s">
        <v>2006</v>
      </c>
    </row>
    <row r="2216" spans="1:2" ht="15" customHeight="1">
      <c r="A2216" s="46">
        <v>3520</v>
      </c>
      <c r="B2216" s="47" t="s">
        <v>2254</v>
      </c>
    </row>
    <row r="2217" spans="1:2" ht="15" customHeight="1">
      <c r="A2217" s="46">
        <v>3521</v>
      </c>
      <c r="B2217" s="47" t="s">
        <v>2255</v>
      </c>
    </row>
    <row r="2218" spans="1:2" ht="15" customHeight="1">
      <c r="A2218" s="46">
        <v>3523</v>
      </c>
      <c r="B2218" s="47" t="s">
        <v>2256</v>
      </c>
    </row>
    <row r="2219" spans="1:2" ht="15" customHeight="1">
      <c r="A2219" s="46">
        <v>3527</v>
      </c>
      <c r="B2219" s="47" t="s">
        <v>2257</v>
      </c>
    </row>
    <row r="2220" spans="1:2" ht="15" customHeight="1">
      <c r="A2220" s="46">
        <v>3528</v>
      </c>
      <c r="B2220" s="47" t="s">
        <v>2258</v>
      </c>
    </row>
    <row r="2221" spans="1:2" ht="15" customHeight="1">
      <c r="A2221" s="46">
        <v>3529</v>
      </c>
      <c r="B2221" s="47" t="s">
        <v>2259</v>
      </c>
    </row>
    <row r="2222" spans="1:2" ht="15" customHeight="1">
      <c r="A2222" s="46">
        <v>3530</v>
      </c>
      <c r="B2222" s="47" t="s">
        <v>2260</v>
      </c>
    </row>
    <row r="2223" spans="1:2" ht="15" customHeight="1">
      <c r="A2223" s="46">
        <v>3531</v>
      </c>
      <c r="B2223" s="47" t="s">
        <v>2261</v>
      </c>
    </row>
    <row r="2224" spans="1:2" ht="15" customHeight="1">
      <c r="A2224" s="46">
        <v>3532</v>
      </c>
      <c r="B2224" s="47" t="s">
        <v>2262</v>
      </c>
    </row>
    <row r="2225" spans="1:2" ht="15" customHeight="1">
      <c r="A2225" s="46">
        <v>3533</v>
      </c>
      <c r="B2225" s="47" t="s">
        <v>2263</v>
      </c>
    </row>
    <row r="2226" spans="1:2" ht="15" customHeight="1">
      <c r="A2226" s="46">
        <v>3534</v>
      </c>
      <c r="B2226" s="47" t="s">
        <v>2007</v>
      </c>
    </row>
    <row r="2227" spans="1:2" ht="15" customHeight="1">
      <c r="A2227" s="46">
        <v>3535</v>
      </c>
      <c r="B2227" s="47" t="s">
        <v>2264</v>
      </c>
    </row>
    <row r="2228" spans="1:2" ht="15" customHeight="1">
      <c r="A2228" s="46">
        <v>3536</v>
      </c>
      <c r="B2228" s="47" t="s">
        <v>2265</v>
      </c>
    </row>
    <row r="2229" spans="1:2" ht="15" customHeight="1">
      <c r="A2229" s="46">
        <v>3537</v>
      </c>
      <c r="B2229" s="47" t="s">
        <v>2266</v>
      </c>
    </row>
    <row r="2230" spans="1:2" ht="15" customHeight="1">
      <c r="A2230" s="46">
        <v>3538</v>
      </c>
      <c r="B2230" s="47" t="s">
        <v>2267</v>
      </c>
    </row>
    <row r="2231" spans="1:2" ht="15" customHeight="1">
      <c r="A2231" s="46">
        <v>3539</v>
      </c>
      <c r="B2231" s="47" t="s">
        <v>2268</v>
      </c>
    </row>
    <row r="2232" spans="1:2" ht="15" customHeight="1">
      <c r="A2232" s="46">
        <v>3540</v>
      </c>
      <c r="B2232" s="47" t="s">
        <v>2269</v>
      </c>
    </row>
    <row r="2233" spans="1:2" ht="15" customHeight="1">
      <c r="A2233" s="46">
        <v>3542</v>
      </c>
      <c r="B2233" s="47" t="s">
        <v>2270</v>
      </c>
    </row>
    <row r="2234" spans="1:2" ht="15" customHeight="1">
      <c r="A2234" s="46">
        <v>3543</v>
      </c>
      <c r="B2234" s="47" t="s">
        <v>2271</v>
      </c>
    </row>
    <row r="2235" spans="1:2" ht="15" customHeight="1">
      <c r="A2235" s="46">
        <v>3544</v>
      </c>
      <c r="B2235" s="47" t="s">
        <v>2272</v>
      </c>
    </row>
    <row r="2236" spans="1:2" ht="15" customHeight="1">
      <c r="A2236" s="46">
        <v>3546</v>
      </c>
      <c r="B2236" s="47" t="s">
        <v>2008</v>
      </c>
    </row>
    <row r="2237" spans="1:2" ht="15" customHeight="1">
      <c r="A2237" s="46">
        <v>3547</v>
      </c>
      <c r="B2237" s="47" t="s">
        <v>2273</v>
      </c>
    </row>
    <row r="2238" spans="1:2" ht="15" customHeight="1">
      <c r="A2238" s="46">
        <v>3549</v>
      </c>
      <c r="B2238" s="47" t="s">
        <v>2010</v>
      </c>
    </row>
    <row r="2239" spans="1:2" ht="15" customHeight="1">
      <c r="A2239" s="46">
        <v>3553</v>
      </c>
      <c r="B2239" s="47" t="s">
        <v>2011</v>
      </c>
    </row>
    <row r="2240" spans="1:2" ht="15" customHeight="1">
      <c r="A2240" s="46">
        <v>3554</v>
      </c>
      <c r="B2240" s="47" t="s">
        <v>2012</v>
      </c>
    </row>
    <row r="2241" spans="1:2" ht="15" customHeight="1">
      <c r="A2241" s="46">
        <v>3555</v>
      </c>
      <c r="B2241" s="47" t="s">
        <v>2013</v>
      </c>
    </row>
    <row r="2242" spans="1:2" ht="15" customHeight="1">
      <c r="A2242" s="46">
        <v>3557</v>
      </c>
      <c r="B2242" s="47" t="s">
        <v>2014</v>
      </c>
    </row>
    <row r="2243" spans="1:2" ht="15" customHeight="1">
      <c r="A2243" s="46">
        <v>3561</v>
      </c>
      <c r="B2243" s="47" t="s">
        <v>2015</v>
      </c>
    </row>
    <row r="2244" spans="1:2" ht="15" customHeight="1">
      <c r="A2244" s="46">
        <v>3563</v>
      </c>
      <c r="B2244" s="47" t="s">
        <v>2016</v>
      </c>
    </row>
    <row r="2245" spans="1:2" ht="15" customHeight="1">
      <c r="A2245" s="46">
        <v>3565</v>
      </c>
      <c r="B2245" s="47" t="s">
        <v>2017</v>
      </c>
    </row>
    <row r="2246" spans="1:2" ht="15" customHeight="1">
      <c r="A2246" s="46">
        <v>3566</v>
      </c>
      <c r="B2246" s="47" t="s">
        <v>2018</v>
      </c>
    </row>
    <row r="2247" spans="1:2" ht="15" customHeight="1">
      <c r="A2247" s="46">
        <v>3567</v>
      </c>
      <c r="B2247" s="47" t="s">
        <v>2019</v>
      </c>
    </row>
    <row r="2248" spans="1:2" ht="15" customHeight="1">
      <c r="A2248" s="46">
        <v>3569</v>
      </c>
      <c r="B2248" s="47" t="s">
        <v>2020</v>
      </c>
    </row>
    <row r="2249" spans="1:2" ht="15" customHeight="1">
      <c r="A2249" s="46">
        <v>3570</v>
      </c>
      <c r="B2249" s="47" t="s">
        <v>2021</v>
      </c>
    </row>
    <row r="2250" spans="1:2" ht="15" customHeight="1">
      <c r="A2250" s="46">
        <v>3571</v>
      </c>
      <c r="B2250" s="47" t="s">
        <v>2022</v>
      </c>
    </row>
    <row r="2251" spans="1:2" ht="15" customHeight="1">
      <c r="A2251" s="46">
        <v>3572</v>
      </c>
      <c r="B2251" s="47" t="s">
        <v>2023</v>
      </c>
    </row>
    <row r="2252" spans="1:2" ht="15" customHeight="1">
      <c r="A2252" s="46">
        <v>3573</v>
      </c>
      <c r="B2252" s="47" t="s">
        <v>2024</v>
      </c>
    </row>
    <row r="2253" spans="1:2" ht="15" customHeight="1">
      <c r="A2253" s="46">
        <v>3574</v>
      </c>
      <c r="B2253" s="47" t="s">
        <v>2025</v>
      </c>
    </row>
    <row r="2254" spans="1:2" ht="15" customHeight="1">
      <c r="A2254" s="46">
        <v>3576</v>
      </c>
      <c r="B2254" s="47" t="s">
        <v>2026</v>
      </c>
    </row>
    <row r="2255" spans="1:2" ht="15" customHeight="1">
      <c r="A2255" s="46">
        <v>3577</v>
      </c>
      <c r="B2255" s="47" t="s">
        <v>2027</v>
      </c>
    </row>
    <row r="2256" spans="1:2" ht="15" customHeight="1">
      <c r="A2256" s="46">
        <v>3579</v>
      </c>
      <c r="B2256" s="47" t="s">
        <v>2028</v>
      </c>
    </row>
    <row r="2257" spans="1:2" ht="15" customHeight="1">
      <c r="A2257" s="46">
        <v>3580</v>
      </c>
      <c r="B2257" s="47" t="s">
        <v>2029</v>
      </c>
    </row>
    <row r="2258" spans="1:2" ht="15" customHeight="1">
      <c r="A2258" s="46">
        <v>3581</v>
      </c>
      <c r="B2258" s="47" t="s">
        <v>2030</v>
      </c>
    </row>
    <row r="2259" spans="1:2" ht="15" customHeight="1">
      <c r="A2259" s="46">
        <v>3585</v>
      </c>
      <c r="B2259" s="47" t="s">
        <v>2031</v>
      </c>
    </row>
    <row r="2260" spans="1:2" ht="15" customHeight="1">
      <c r="A2260" s="46">
        <v>3586</v>
      </c>
      <c r="B2260" s="47" t="s">
        <v>2032</v>
      </c>
    </row>
    <row r="2261" spans="1:2" ht="15" customHeight="1">
      <c r="A2261" s="46">
        <v>3587</v>
      </c>
      <c r="B2261" s="47" t="s">
        <v>2033</v>
      </c>
    </row>
    <row r="2262" spans="1:2" ht="15" customHeight="1">
      <c r="A2262" s="46">
        <v>3588</v>
      </c>
      <c r="B2262" s="47" t="s">
        <v>2034</v>
      </c>
    </row>
    <row r="2263" spans="1:2" ht="15" customHeight="1">
      <c r="A2263" s="46">
        <v>3589</v>
      </c>
      <c r="B2263" s="47" t="s">
        <v>2035</v>
      </c>
    </row>
    <row r="2264" spans="1:2" ht="15" customHeight="1">
      <c r="A2264" s="46">
        <v>3589</v>
      </c>
      <c r="B2264" s="47" t="s">
        <v>2035</v>
      </c>
    </row>
    <row r="2265" spans="1:2" ht="15" customHeight="1">
      <c r="A2265" s="46">
        <v>3591</v>
      </c>
      <c r="B2265" s="47" t="s">
        <v>2036</v>
      </c>
    </row>
    <row r="2266" spans="1:2" ht="15" customHeight="1">
      <c r="A2266" s="46">
        <v>3592</v>
      </c>
      <c r="B2266" s="47" t="s">
        <v>2037</v>
      </c>
    </row>
    <row r="2267" spans="1:2" ht="15" customHeight="1">
      <c r="A2267" s="46">
        <v>3594</v>
      </c>
      <c r="B2267" s="47" t="s">
        <v>2038</v>
      </c>
    </row>
    <row r="2268" spans="1:2" ht="15" customHeight="1">
      <c r="A2268" s="46">
        <v>3597</v>
      </c>
      <c r="B2268" s="47" t="s">
        <v>2039</v>
      </c>
    </row>
    <row r="2269" spans="1:2" ht="15" customHeight="1">
      <c r="A2269" s="46">
        <v>3599</v>
      </c>
      <c r="B2269" s="47" t="s">
        <v>2040</v>
      </c>
    </row>
    <row r="2270" spans="1:2" ht="15" customHeight="1">
      <c r="A2270" s="46">
        <v>3600</v>
      </c>
      <c r="B2270" s="47" t="s">
        <v>2041</v>
      </c>
    </row>
    <row r="2271" spans="1:2" ht="15" customHeight="1">
      <c r="A2271" s="46">
        <v>3602</v>
      </c>
      <c r="B2271" s="47" t="s">
        <v>2042</v>
      </c>
    </row>
    <row r="2272" spans="1:2" ht="15" customHeight="1">
      <c r="A2272" s="46">
        <v>3612</v>
      </c>
      <c r="B2272" s="47" t="s">
        <v>2043</v>
      </c>
    </row>
    <row r="2273" spans="1:2" ht="15" customHeight="1">
      <c r="A2273" s="46">
        <v>3618</v>
      </c>
      <c r="B2273" s="47" t="s">
        <v>2274</v>
      </c>
    </row>
    <row r="2274" spans="1:2" ht="15" customHeight="1">
      <c r="A2274" s="46">
        <v>3619</v>
      </c>
      <c r="B2274" s="47" t="s">
        <v>2045</v>
      </c>
    </row>
    <row r="2275" spans="1:2" ht="15" customHeight="1">
      <c r="A2275" s="46">
        <v>3625</v>
      </c>
      <c r="B2275" s="47" t="s">
        <v>2046</v>
      </c>
    </row>
    <row r="2276" spans="1:2" ht="15" customHeight="1">
      <c r="A2276" s="46">
        <v>3628</v>
      </c>
      <c r="B2276" s="47" t="s">
        <v>2275</v>
      </c>
    </row>
    <row r="2277" spans="1:2" ht="15" customHeight="1">
      <c r="A2277" s="46">
        <v>3630</v>
      </c>
      <c r="B2277" s="47" t="s">
        <v>2276</v>
      </c>
    </row>
    <row r="2278" spans="1:2" ht="15" customHeight="1">
      <c r="A2278" s="46">
        <v>3700</v>
      </c>
      <c r="B2278" s="47" t="s">
        <v>2049</v>
      </c>
    </row>
    <row r="2279" spans="1:2" ht="15" customHeight="1">
      <c r="A2279" s="46">
        <v>3701</v>
      </c>
      <c r="B2279" s="47" t="s">
        <v>2050</v>
      </c>
    </row>
    <row r="2280" spans="1:2" ht="15" customHeight="1">
      <c r="A2280" s="46">
        <v>3703</v>
      </c>
      <c r="B2280" s="47" t="s">
        <v>2051</v>
      </c>
    </row>
    <row r="2281" spans="1:2" ht="15" customHeight="1">
      <c r="A2281" s="46">
        <v>3704</v>
      </c>
      <c r="B2281" s="47" t="s">
        <v>2052</v>
      </c>
    </row>
    <row r="2282" spans="1:2" ht="15" customHeight="1">
      <c r="A2282" s="46">
        <v>3706</v>
      </c>
      <c r="B2282" s="47" t="s">
        <v>2053</v>
      </c>
    </row>
    <row r="2283" spans="1:2" ht="15" customHeight="1">
      <c r="A2283" s="46">
        <v>3707</v>
      </c>
      <c r="B2283" s="47" t="s">
        <v>2054</v>
      </c>
    </row>
    <row r="2284" spans="1:2" ht="15" customHeight="1">
      <c r="A2284" s="46">
        <v>3709</v>
      </c>
      <c r="B2284" s="47" t="s">
        <v>2055</v>
      </c>
    </row>
    <row r="2285" spans="1:2" ht="15" customHeight="1">
      <c r="A2285" s="46">
        <v>3710</v>
      </c>
      <c r="B2285" s="47" t="s">
        <v>2056</v>
      </c>
    </row>
    <row r="2286" spans="1:2" ht="15" customHeight="1">
      <c r="A2286" s="46">
        <v>3711</v>
      </c>
      <c r="B2286" s="47" t="s">
        <v>2057</v>
      </c>
    </row>
    <row r="2287" spans="1:2" ht="15" customHeight="1">
      <c r="A2287" s="46">
        <v>3716</v>
      </c>
      <c r="B2287" s="47" t="s">
        <v>2058</v>
      </c>
    </row>
    <row r="2288" spans="1:2" ht="15" customHeight="1">
      <c r="A2288" s="46">
        <v>3718</v>
      </c>
      <c r="B2288" s="47" t="s">
        <v>2059</v>
      </c>
    </row>
    <row r="2289" spans="1:2" ht="15" customHeight="1">
      <c r="A2289" s="46">
        <v>3719</v>
      </c>
      <c r="B2289" s="47" t="s">
        <v>2060</v>
      </c>
    </row>
    <row r="2290" spans="1:2" ht="15" customHeight="1">
      <c r="A2290" s="46">
        <v>3723</v>
      </c>
      <c r="B2290" s="47" t="s">
        <v>2061</v>
      </c>
    </row>
    <row r="2291" spans="1:2" ht="15" customHeight="1">
      <c r="A2291" s="46">
        <v>3724</v>
      </c>
      <c r="B2291" s="47" t="s">
        <v>2062</v>
      </c>
    </row>
    <row r="2292" spans="1:2" ht="15" customHeight="1">
      <c r="A2292" s="46">
        <v>3725</v>
      </c>
      <c r="B2292" s="47" t="s">
        <v>2063</v>
      </c>
    </row>
    <row r="2293" spans="1:2" ht="15" customHeight="1">
      <c r="A2293" s="46">
        <v>3727</v>
      </c>
      <c r="B2293" s="47" t="s">
        <v>2064</v>
      </c>
    </row>
    <row r="2294" spans="1:2" ht="15" customHeight="1">
      <c r="A2294" s="46">
        <v>3729</v>
      </c>
      <c r="B2294" s="47" t="s">
        <v>2065</v>
      </c>
    </row>
    <row r="2295" spans="1:2" ht="15" customHeight="1">
      <c r="A2295" s="46">
        <v>3731</v>
      </c>
      <c r="B2295" s="47" t="s">
        <v>2066</v>
      </c>
    </row>
    <row r="2296" spans="1:2" ht="15" customHeight="1">
      <c r="A2296" s="46">
        <v>3732</v>
      </c>
      <c r="B2296" s="47" t="s">
        <v>2067</v>
      </c>
    </row>
    <row r="2297" spans="1:2" ht="15" customHeight="1">
      <c r="A2297" s="46">
        <v>3733</v>
      </c>
      <c r="B2297" s="47" t="s">
        <v>2068</v>
      </c>
    </row>
    <row r="2298" spans="1:2" ht="15" customHeight="1">
      <c r="A2298" s="46">
        <v>3736</v>
      </c>
      <c r="B2298" s="47" t="s">
        <v>2069</v>
      </c>
    </row>
    <row r="2299" spans="1:2" ht="15" customHeight="1">
      <c r="A2299" s="46">
        <v>3737</v>
      </c>
      <c r="B2299" s="47" t="s">
        <v>2070</v>
      </c>
    </row>
    <row r="2300" spans="1:2">
      <c r="A2300" s="46">
        <v>3738</v>
      </c>
      <c r="B2300" s="47" t="s">
        <v>2071</v>
      </c>
    </row>
    <row r="2301" spans="1:2" ht="15" customHeight="1">
      <c r="A2301" s="46">
        <v>3740</v>
      </c>
      <c r="B2301" s="47" t="s">
        <v>2072</v>
      </c>
    </row>
    <row r="2302" spans="1:2" ht="15" customHeight="1">
      <c r="A2302" s="46">
        <v>3741</v>
      </c>
      <c r="B2302" s="47" t="s">
        <v>2073</v>
      </c>
    </row>
    <row r="2303" spans="1:2" ht="15" customHeight="1">
      <c r="A2303" s="46">
        <v>3742</v>
      </c>
      <c r="B2303" s="47" t="s">
        <v>2074</v>
      </c>
    </row>
    <row r="2304" spans="1:2" ht="15" customHeight="1">
      <c r="A2304" s="46">
        <v>3743</v>
      </c>
      <c r="B2304" s="47" t="s">
        <v>2075</v>
      </c>
    </row>
    <row r="2305" spans="1:2" ht="15" customHeight="1">
      <c r="A2305" s="46">
        <v>3745</v>
      </c>
      <c r="B2305" s="47" t="s">
        <v>2076</v>
      </c>
    </row>
    <row r="2306" spans="1:2" ht="15" customHeight="1">
      <c r="A2306" s="46">
        <v>3746</v>
      </c>
      <c r="B2306" s="47" t="s">
        <v>2077</v>
      </c>
    </row>
    <row r="2307" spans="1:2" ht="15" customHeight="1">
      <c r="A2307" s="46">
        <v>3747</v>
      </c>
      <c r="B2307" s="47" t="s">
        <v>2078</v>
      </c>
    </row>
    <row r="2308" spans="1:2" ht="15" customHeight="1">
      <c r="A2308" s="46">
        <v>3749</v>
      </c>
      <c r="B2308" s="47" t="s">
        <v>2079</v>
      </c>
    </row>
    <row r="2309" spans="1:2" ht="15" customHeight="1">
      <c r="A2309" s="46">
        <v>3753</v>
      </c>
      <c r="B2309" s="47" t="s">
        <v>2080</v>
      </c>
    </row>
    <row r="2310" spans="1:2" ht="15" customHeight="1">
      <c r="A2310" s="46">
        <v>3754</v>
      </c>
      <c r="B2310" s="47" t="s">
        <v>2081</v>
      </c>
    </row>
    <row r="2311" spans="1:2" ht="15" customHeight="1">
      <c r="A2311" s="46">
        <v>3755</v>
      </c>
      <c r="B2311" s="47" t="s">
        <v>2082</v>
      </c>
    </row>
    <row r="2312" spans="1:2" ht="15" customHeight="1">
      <c r="A2312" s="46">
        <v>3756</v>
      </c>
      <c r="B2312" s="47" t="s">
        <v>2083</v>
      </c>
    </row>
    <row r="2313" spans="1:2" ht="15" customHeight="1">
      <c r="A2313" s="46">
        <v>3761</v>
      </c>
      <c r="B2313" s="47" t="s">
        <v>2084</v>
      </c>
    </row>
    <row r="2314" spans="1:2" ht="15" customHeight="1">
      <c r="A2314" s="46">
        <v>3762</v>
      </c>
      <c r="B2314" s="47" t="s">
        <v>2085</v>
      </c>
    </row>
    <row r="2315" spans="1:2" ht="15" customHeight="1">
      <c r="A2315" s="46">
        <v>3764</v>
      </c>
      <c r="B2315" s="47" t="s">
        <v>2086</v>
      </c>
    </row>
    <row r="2316" spans="1:2">
      <c r="A2316" s="46">
        <v>3765</v>
      </c>
      <c r="B2316" s="47" t="s">
        <v>2087</v>
      </c>
    </row>
    <row r="2317" spans="1:2" ht="15" customHeight="1">
      <c r="A2317" s="46">
        <v>3765</v>
      </c>
      <c r="B2317" s="47" t="s">
        <v>2087</v>
      </c>
    </row>
    <row r="2318" spans="1:2" ht="15" customHeight="1">
      <c r="A2318" s="46">
        <v>3767</v>
      </c>
      <c r="B2318" s="47" t="s">
        <v>2088</v>
      </c>
    </row>
    <row r="2319" spans="1:2" ht="15" customHeight="1">
      <c r="A2319" s="46">
        <v>3768</v>
      </c>
      <c r="B2319" s="47" t="s">
        <v>2089</v>
      </c>
    </row>
    <row r="2320" spans="1:2" ht="15" customHeight="1">
      <c r="A2320" s="46">
        <v>3771</v>
      </c>
      <c r="B2320" s="47" t="s">
        <v>2090</v>
      </c>
    </row>
    <row r="2321" spans="1:2" ht="15" customHeight="1">
      <c r="A2321" s="46">
        <v>3772</v>
      </c>
      <c r="B2321" s="47" t="s">
        <v>2091</v>
      </c>
    </row>
    <row r="2322" spans="1:2" ht="15" customHeight="1">
      <c r="A2322" s="46">
        <v>3776</v>
      </c>
      <c r="B2322" s="47" t="s">
        <v>2092</v>
      </c>
    </row>
    <row r="2323" spans="1:2" ht="15" customHeight="1">
      <c r="A2323" s="46">
        <v>3778</v>
      </c>
      <c r="B2323" s="47" t="s">
        <v>2093</v>
      </c>
    </row>
    <row r="2324" spans="1:2" ht="15" customHeight="1">
      <c r="A2324" s="46">
        <v>3779</v>
      </c>
      <c r="B2324" s="47" t="s">
        <v>2094</v>
      </c>
    </row>
    <row r="2325" spans="1:2" ht="15" customHeight="1">
      <c r="A2325" s="46">
        <v>3783</v>
      </c>
      <c r="B2325" s="47" t="s">
        <v>2095</v>
      </c>
    </row>
    <row r="2326" spans="1:2" ht="15" customHeight="1">
      <c r="A2326" s="46">
        <v>3784</v>
      </c>
      <c r="B2326" s="47" t="s">
        <v>2096</v>
      </c>
    </row>
    <row r="2327" spans="1:2" ht="15" customHeight="1">
      <c r="A2327" s="46">
        <v>3785</v>
      </c>
      <c r="B2327" s="47" t="s">
        <v>2097</v>
      </c>
    </row>
    <row r="2328" spans="1:2" ht="15" customHeight="1">
      <c r="A2328" s="46">
        <v>3788</v>
      </c>
      <c r="B2328" s="47" t="s">
        <v>2098</v>
      </c>
    </row>
    <row r="2329" spans="1:2" ht="15" customHeight="1">
      <c r="A2329" s="46">
        <v>3789</v>
      </c>
      <c r="B2329" s="47" t="s">
        <v>2099</v>
      </c>
    </row>
    <row r="2330" spans="1:2" ht="15" customHeight="1">
      <c r="A2330" s="46">
        <v>3790</v>
      </c>
      <c r="B2330" s="47" t="s">
        <v>2100</v>
      </c>
    </row>
    <row r="2331" spans="1:2" ht="15" customHeight="1">
      <c r="A2331" s="46">
        <v>3795</v>
      </c>
      <c r="B2331" s="47" t="s">
        <v>2101</v>
      </c>
    </row>
    <row r="2332" spans="1:2" ht="15" customHeight="1">
      <c r="A2332" s="46">
        <v>3797</v>
      </c>
      <c r="B2332" s="47" t="s">
        <v>2102</v>
      </c>
    </row>
    <row r="2333" spans="1:2" ht="15" customHeight="1">
      <c r="A2333" s="46">
        <v>3798</v>
      </c>
      <c r="B2333" s="47" t="s">
        <v>2103</v>
      </c>
    </row>
    <row r="2334" spans="1:2" ht="15" customHeight="1">
      <c r="A2334" s="46">
        <v>3801</v>
      </c>
      <c r="B2334" s="47" t="s">
        <v>2104</v>
      </c>
    </row>
    <row r="2335" spans="1:2" ht="15" customHeight="1">
      <c r="A2335" s="46">
        <v>3802</v>
      </c>
      <c r="B2335" s="47" t="s">
        <v>2105</v>
      </c>
    </row>
    <row r="2336" spans="1:2" ht="15" customHeight="1">
      <c r="A2336" s="46">
        <v>3803</v>
      </c>
      <c r="B2336" s="47" t="s">
        <v>2106</v>
      </c>
    </row>
    <row r="2337" spans="1:2" ht="15" customHeight="1">
      <c r="A2337" s="46">
        <v>3805</v>
      </c>
      <c r="B2337" s="47" t="s">
        <v>2107</v>
      </c>
    </row>
    <row r="2338" spans="1:2" ht="15" customHeight="1">
      <c r="A2338" s="46">
        <v>3807</v>
      </c>
      <c r="B2338" s="47" t="s">
        <v>2108</v>
      </c>
    </row>
    <row r="2339" spans="1:2" ht="15" customHeight="1">
      <c r="A2339" s="46">
        <v>3808</v>
      </c>
      <c r="B2339" s="47" t="s">
        <v>2109</v>
      </c>
    </row>
    <row r="2340" spans="1:2" ht="15" customHeight="1">
      <c r="A2340" s="46">
        <v>3811</v>
      </c>
      <c r="B2340" s="47" t="s">
        <v>2110</v>
      </c>
    </row>
    <row r="2341" spans="1:2" ht="15" customHeight="1">
      <c r="A2341" s="46">
        <v>3812</v>
      </c>
      <c r="B2341" s="47" t="s">
        <v>2111</v>
      </c>
    </row>
    <row r="2342" spans="1:2" ht="15" customHeight="1">
      <c r="A2342" s="46">
        <v>3815</v>
      </c>
      <c r="B2342" s="47" t="s">
        <v>2277</v>
      </c>
    </row>
    <row r="2343" spans="1:2" ht="15" customHeight="1">
      <c r="A2343" s="46">
        <v>3816</v>
      </c>
      <c r="B2343" s="47" t="s">
        <v>2278</v>
      </c>
    </row>
    <row r="2344" spans="1:2" ht="15" customHeight="1">
      <c r="A2344" s="46">
        <v>3817</v>
      </c>
      <c r="B2344" s="47" t="s">
        <v>2113</v>
      </c>
    </row>
    <row r="2345" spans="1:2" ht="15" customHeight="1">
      <c r="A2345" s="46">
        <v>3819</v>
      </c>
      <c r="B2345" s="47" t="s">
        <v>2279</v>
      </c>
    </row>
    <row r="2346" spans="1:2" ht="15" customHeight="1">
      <c r="A2346" s="46">
        <v>3820</v>
      </c>
      <c r="B2346" s="47" t="s">
        <v>2280</v>
      </c>
    </row>
    <row r="2347" spans="1:2" ht="15" customHeight="1">
      <c r="A2347" s="46">
        <v>3822</v>
      </c>
      <c r="B2347" s="47" t="s">
        <v>2281</v>
      </c>
    </row>
    <row r="2348" spans="1:2" ht="15" customHeight="1">
      <c r="A2348" s="46">
        <v>3823</v>
      </c>
      <c r="B2348" s="47" t="s">
        <v>2282</v>
      </c>
    </row>
    <row r="2349" spans="1:2" ht="15" customHeight="1">
      <c r="A2349" s="46">
        <v>3824</v>
      </c>
      <c r="B2349" s="47" t="s">
        <v>2283</v>
      </c>
    </row>
    <row r="2350" spans="1:2" ht="15" customHeight="1">
      <c r="A2350" s="46">
        <v>3825</v>
      </c>
      <c r="B2350" s="47" t="s">
        <v>2284</v>
      </c>
    </row>
    <row r="2351" spans="1:2" ht="15" customHeight="1">
      <c r="A2351" s="46">
        <v>3826</v>
      </c>
      <c r="B2351" s="47" t="s">
        <v>2285</v>
      </c>
    </row>
    <row r="2352" spans="1:2" ht="15" customHeight="1">
      <c r="A2352" s="46">
        <v>3827</v>
      </c>
      <c r="B2352" s="47" t="s">
        <v>2286</v>
      </c>
    </row>
    <row r="2353" spans="1:2" ht="15" customHeight="1">
      <c r="A2353" s="46">
        <v>3829</v>
      </c>
      <c r="B2353" s="47" t="s">
        <v>2114</v>
      </c>
    </row>
    <row r="2354" spans="1:2" ht="15" customHeight="1">
      <c r="A2354" s="46">
        <v>3830</v>
      </c>
      <c r="B2354" s="47" t="s">
        <v>2287</v>
      </c>
    </row>
    <row r="2355" spans="1:2" ht="15" customHeight="1">
      <c r="A2355" s="46">
        <v>3831</v>
      </c>
      <c r="B2355" s="47" t="s">
        <v>2288</v>
      </c>
    </row>
    <row r="2356" spans="1:2" ht="15" customHeight="1">
      <c r="A2356" s="46">
        <v>3832</v>
      </c>
      <c r="B2356" s="47" t="s">
        <v>2289</v>
      </c>
    </row>
    <row r="2357" spans="1:2" ht="15" customHeight="1">
      <c r="A2357" s="46">
        <v>3834</v>
      </c>
      <c r="B2357" s="47" t="s">
        <v>2290</v>
      </c>
    </row>
    <row r="2358" spans="1:2" ht="15" customHeight="1">
      <c r="A2358" s="46">
        <v>3835</v>
      </c>
      <c r="B2358" s="47" t="s">
        <v>2115</v>
      </c>
    </row>
    <row r="2359" spans="1:2" ht="15" customHeight="1">
      <c r="A2359" s="46">
        <v>3836</v>
      </c>
      <c r="B2359" s="47" t="s">
        <v>2116</v>
      </c>
    </row>
    <row r="2360" spans="1:2" ht="15" customHeight="1">
      <c r="A2360" s="46">
        <v>3837</v>
      </c>
      <c r="B2360" s="47" t="s">
        <v>2117</v>
      </c>
    </row>
    <row r="2361" spans="1:2" ht="15" customHeight="1">
      <c r="A2361" s="46">
        <v>3838</v>
      </c>
      <c r="B2361" s="47" t="s">
        <v>2291</v>
      </c>
    </row>
    <row r="2362" spans="1:2" ht="15" customHeight="1">
      <c r="A2362" s="46">
        <v>3839</v>
      </c>
      <c r="B2362" s="47" t="s">
        <v>2118</v>
      </c>
    </row>
    <row r="2363" spans="1:2" ht="15" customHeight="1">
      <c r="A2363" s="46">
        <v>3840</v>
      </c>
      <c r="B2363" s="47" t="s">
        <v>2119</v>
      </c>
    </row>
    <row r="2364" spans="1:2" ht="15" customHeight="1">
      <c r="A2364" s="46">
        <v>3841</v>
      </c>
      <c r="B2364" s="47" t="s">
        <v>2120</v>
      </c>
    </row>
    <row r="2365" spans="1:2" ht="15" customHeight="1">
      <c r="A2365" s="46">
        <v>3842</v>
      </c>
      <c r="B2365" s="47" t="s">
        <v>2121</v>
      </c>
    </row>
    <row r="2366" spans="1:2" ht="15" customHeight="1">
      <c r="A2366" s="46">
        <v>3843</v>
      </c>
      <c r="B2366" s="47" t="s">
        <v>2122</v>
      </c>
    </row>
    <row r="2367" spans="1:2" ht="15" customHeight="1">
      <c r="A2367" s="46">
        <v>3844</v>
      </c>
      <c r="B2367" s="47" t="s">
        <v>2123</v>
      </c>
    </row>
    <row r="2368" spans="1:2" ht="15" customHeight="1">
      <c r="A2368" s="46">
        <v>3845</v>
      </c>
      <c r="B2368" s="47" t="s">
        <v>2124</v>
      </c>
    </row>
    <row r="2369" spans="1:2" ht="15" customHeight="1">
      <c r="A2369" s="46">
        <v>3847</v>
      </c>
      <c r="B2369" s="47" t="s">
        <v>2125</v>
      </c>
    </row>
    <row r="2370" spans="1:2" ht="15" customHeight="1">
      <c r="A2370" s="46">
        <v>3850</v>
      </c>
      <c r="B2370" s="47" t="s">
        <v>2126</v>
      </c>
    </row>
    <row r="2371" spans="1:2" ht="15" customHeight="1">
      <c r="A2371" s="46">
        <v>3851</v>
      </c>
      <c r="B2371" s="47" t="s">
        <v>2127</v>
      </c>
    </row>
    <row r="2372" spans="1:2" ht="15" customHeight="1">
      <c r="A2372" s="46">
        <v>3852</v>
      </c>
      <c r="B2372" s="47" t="s">
        <v>2128</v>
      </c>
    </row>
    <row r="2373" spans="1:2">
      <c r="A2373" s="46">
        <v>3855</v>
      </c>
      <c r="B2373" s="47" t="s">
        <v>2129</v>
      </c>
    </row>
    <row r="2374" spans="1:2" ht="15" customHeight="1">
      <c r="A2374" s="46">
        <v>3857</v>
      </c>
      <c r="B2374" s="47" t="s">
        <v>2130</v>
      </c>
    </row>
    <row r="2375" spans="1:2" ht="15" customHeight="1">
      <c r="A2375" s="46">
        <v>3858</v>
      </c>
      <c r="B2375" s="47" t="s">
        <v>2131</v>
      </c>
    </row>
    <row r="2376" spans="1:2" ht="15" customHeight="1">
      <c r="A2376" s="46">
        <v>3859</v>
      </c>
      <c r="B2376" s="47" t="s">
        <v>2132</v>
      </c>
    </row>
    <row r="2377" spans="1:2" ht="15" customHeight="1">
      <c r="A2377" s="46">
        <v>3861</v>
      </c>
      <c r="B2377" s="47" t="s">
        <v>2133</v>
      </c>
    </row>
    <row r="2378" spans="1:2" ht="15" customHeight="1">
      <c r="A2378" s="46">
        <v>3862</v>
      </c>
      <c r="B2378" s="47" t="s">
        <v>2134</v>
      </c>
    </row>
    <row r="2379" spans="1:2" ht="15" customHeight="1">
      <c r="A2379" s="46">
        <v>3864</v>
      </c>
      <c r="B2379" s="47" t="s">
        <v>2135</v>
      </c>
    </row>
    <row r="2380" spans="1:2" ht="15" customHeight="1">
      <c r="A2380" s="46">
        <v>3930</v>
      </c>
      <c r="B2380" s="47" t="s">
        <v>2136</v>
      </c>
    </row>
    <row r="2381" spans="1:2" ht="15" customHeight="1">
      <c r="A2381" s="46">
        <v>3932</v>
      </c>
      <c r="B2381" s="47" t="s">
        <v>2137</v>
      </c>
    </row>
    <row r="2382" spans="1:2" ht="15" customHeight="1">
      <c r="A2382" s="46">
        <v>3935</v>
      </c>
      <c r="B2382" s="47" t="s">
        <v>2138</v>
      </c>
    </row>
    <row r="2383" spans="1:2" ht="15" customHeight="1">
      <c r="A2383" s="46">
        <v>3938</v>
      </c>
      <c r="B2383" s="47" t="s">
        <v>2139</v>
      </c>
    </row>
    <row r="2384" spans="1:2" ht="15" customHeight="1">
      <c r="A2384" s="46">
        <v>3943</v>
      </c>
      <c r="B2384" s="47" t="s">
        <v>2140</v>
      </c>
    </row>
    <row r="2385" spans="1:2" ht="15" customHeight="1">
      <c r="A2385" s="46">
        <v>3946</v>
      </c>
      <c r="B2385" s="47" t="s">
        <v>2141</v>
      </c>
    </row>
    <row r="2386" spans="1:2" ht="15" customHeight="1">
      <c r="A2386" s="46">
        <v>3947</v>
      </c>
      <c r="B2386" s="47" t="s">
        <v>2142</v>
      </c>
    </row>
    <row r="2387" spans="1:2" ht="15" customHeight="1">
      <c r="A2387" s="46">
        <v>3953</v>
      </c>
      <c r="B2387" s="47" t="s">
        <v>2143</v>
      </c>
    </row>
    <row r="2388" spans="1:2" ht="15" customHeight="1">
      <c r="A2388" s="46">
        <v>3953</v>
      </c>
      <c r="B2388" s="47" t="s">
        <v>2143</v>
      </c>
    </row>
    <row r="2389" spans="1:2" ht="15" customHeight="1">
      <c r="A2389" s="46">
        <v>3955</v>
      </c>
      <c r="B2389" s="47" t="s">
        <v>2144</v>
      </c>
    </row>
    <row r="2390" spans="1:2" ht="15" customHeight="1">
      <c r="A2390" s="46">
        <v>3956</v>
      </c>
      <c r="B2390" s="47" t="s">
        <v>2145</v>
      </c>
    </row>
    <row r="2391" spans="1:2" ht="15" customHeight="1">
      <c r="A2391" s="46">
        <v>3957</v>
      </c>
      <c r="B2391" s="47" t="s">
        <v>2146</v>
      </c>
    </row>
    <row r="2392" spans="1:2" ht="15" customHeight="1">
      <c r="A2392" s="46">
        <v>3961</v>
      </c>
      <c r="B2392" s="47" t="s">
        <v>2147</v>
      </c>
    </row>
    <row r="2393" spans="1:2" ht="15" customHeight="1">
      <c r="A2393" s="46">
        <v>3963</v>
      </c>
      <c r="B2393" s="47" t="s">
        <v>2148</v>
      </c>
    </row>
    <row r="2394" spans="1:2" ht="15" customHeight="1">
      <c r="A2394" s="46">
        <v>3964</v>
      </c>
      <c r="B2394" s="47" t="s">
        <v>2149</v>
      </c>
    </row>
    <row r="2395" spans="1:2" ht="15" customHeight="1">
      <c r="A2395" s="46">
        <v>3966</v>
      </c>
      <c r="B2395" s="47" t="s">
        <v>2150</v>
      </c>
    </row>
    <row r="2396" spans="1:2" ht="15" customHeight="1">
      <c r="A2396" s="46">
        <v>3967</v>
      </c>
      <c r="B2396" s="47" t="s">
        <v>2151</v>
      </c>
    </row>
    <row r="2397" spans="1:2" ht="15" customHeight="1">
      <c r="A2397" s="46">
        <v>3973</v>
      </c>
      <c r="B2397" s="47" t="s">
        <v>2152</v>
      </c>
    </row>
    <row r="2398" spans="1:2" ht="15" customHeight="1">
      <c r="A2398" s="46">
        <v>3975</v>
      </c>
      <c r="B2398" s="47" t="s">
        <v>2153</v>
      </c>
    </row>
    <row r="2399" spans="1:2" ht="15" customHeight="1">
      <c r="A2399" s="46">
        <v>3977</v>
      </c>
      <c r="B2399" s="47" t="s">
        <v>2154</v>
      </c>
    </row>
    <row r="2400" spans="1:2" ht="15" customHeight="1">
      <c r="A2400" s="46">
        <v>3980</v>
      </c>
      <c r="B2400" s="47" t="s">
        <v>2155</v>
      </c>
    </row>
    <row r="2401" spans="1:2" ht="15" customHeight="1">
      <c r="A2401" s="46">
        <v>3982</v>
      </c>
      <c r="B2401" s="47" t="s">
        <v>2156</v>
      </c>
    </row>
    <row r="2402" spans="1:2" ht="15" customHeight="1">
      <c r="A2402" s="46">
        <v>3984</v>
      </c>
      <c r="B2402" s="47" t="s">
        <v>2157</v>
      </c>
    </row>
    <row r="2403" spans="1:2" ht="15" customHeight="1">
      <c r="A2403" s="46">
        <v>3986</v>
      </c>
      <c r="B2403" s="47" t="s">
        <v>2158</v>
      </c>
    </row>
    <row r="2404" spans="1:2" ht="15" customHeight="1">
      <c r="A2404" s="46">
        <v>3990</v>
      </c>
      <c r="B2404" s="47" t="s">
        <v>2159</v>
      </c>
    </row>
    <row r="2405" spans="1:2" ht="15" customHeight="1">
      <c r="A2405" s="46">
        <v>3991</v>
      </c>
      <c r="B2405" s="47" t="s">
        <v>2160</v>
      </c>
    </row>
    <row r="2406" spans="1:2" ht="15" customHeight="1">
      <c r="A2406" s="46">
        <v>3997</v>
      </c>
      <c r="B2406" s="47" t="s">
        <v>2161</v>
      </c>
    </row>
    <row r="2407" spans="1:2" ht="15" customHeight="1">
      <c r="A2407" s="46">
        <v>4000</v>
      </c>
      <c r="B2407" s="47" t="s">
        <v>2162</v>
      </c>
    </row>
    <row r="2408" spans="1:2" ht="15" customHeight="1">
      <c r="A2408" s="46">
        <v>4001</v>
      </c>
      <c r="B2408" s="47" t="s">
        <v>2163</v>
      </c>
    </row>
    <row r="2409" spans="1:2" ht="15" customHeight="1">
      <c r="A2409" s="46">
        <v>4003</v>
      </c>
      <c r="B2409" s="47" t="s">
        <v>2164</v>
      </c>
    </row>
    <row r="2410" spans="1:2" ht="15" customHeight="1">
      <c r="A2410" s="46">
        <v>4005</v>
      </c>
      <c r="B2410" s="47" t="s">
        <v>2165</v>
      </c>
    </row>
    <row r="2411" spans="1:2" ht="15" customHeight="1">
      <c r="A2411" s="46">
        <v>4006</v>
      </c>
      <c r="B2411" s="47" t="s">
        <v>2166</v>
      </c>
    </row>
    <row r="2412" spans="1:2" ht="15" customHeight="1">
      <c r="A2412" s="46">
        <v>4007</v>
      </c>
      <c r="B2412" s="47" t="s">
        <v>2167</v>
      </c>
    </row>
    <row r="2413" spans="1:2" ht="15" customHeight="1">
      <c r="A2413" s="46">
        <v>4008</v>
      </c>
      <c r="B2413" s="47" t="s">
        <v>2168</v>
      </c>
    </row>
    <row r="2414" spans="1:2" ht="15" customHeight="1">
      <c r="A2414" s="46">
        <v>4011</v>
      </c>
      <c r="B2414" s="47" t="s">
        <v>2169</v>
      </c>
    </row>
    <row r="2415" spans="1:2" ht="15" customHeight="1">
      <c r="A2415" s="46">
        <v>4013</v>
      </c>
      <c r="B2415" s="47" t="s">
        <v>2292</v>
      </c>
    </row>
    <row r="2416" spans="1:2" ht="15" customHeight="1">
      <c r="A2416" s="46">
        <v>4014</v>
      </c>
      <c r="B2416" s="47" t="s">
        <v>2170</v>
      </c>
    </row>
    <row r="2417" spans="1:2" ht="15" customHeight="1">
      <c r="A2417" s="46">
        <v>4016</v>
      </c>
      <c r="B2417" s="47" t="s">
        <v>2293</v>
      </c>
    </row>
    <row r="2418" spans="1:2" ht="15" customHeight="1">
      <c r="A2418" s="46">
        <v>4017</v>
      </c>
      <c r="B2418" s="47" t="s">
        <v>2294</v>
      </c>
    </row>
    <row r="2419" spans="1:2" ht="15" customHeight="1">
      <c r="A2419" s="46">
        <v>4018</v>
      </c>
      <c r="B2419" s="47" t="s">
        <v>2295</v>
      </c>
    </row>
    <row r="2420" spans="1:2" ht="15" customHeight="1">
      <c r="A2420" s="46">
        <v>4019</v>
      </c>
      <c r="B2420" s="47" t="s">
        <v>2296</v>
      </c>
    </row>
    <row r="2421" spans="1:2">
      <c r="A2421" s="46">
        <v>4020</v>
      </c>
      <c r="B2421" s="47" t="s">
        <v>2297</v>
      </c>
    </row>
    <row r="2422" spans="1:2" ht="15" customHeight="1">
      <c r="A2422" s="46">
        <v>4021</v>
      </c>
      <c r="B2422" s="47" t="s">
        <v>2298</v>
      </c>
    </row>
    <row r="2423" spans="1:2" ht="15" customHeight="1">
      <c r="A2423" s="46">
        <v>4022</v>
      </c>
      <c r="B2423" s="47" t="s">
        <v>2299</v>
      </c>
    </row>
    <row r="2424" spans="1:2" ht="15" customHeight="1">
      <c r="A2424" s="46">
        <v>4023</v>
      </c>
      <c r="B2424" s="47" t="s">
        <v>2300</v>
      </c>
    </row>
    <row r="2425" spans="1:2" ht="15" customHeight="1">
      <c r="A2425" s="46">
        <v>4026</v>
      </c>
      <c r="B2425" s="47" t="s">
        <v>2171</v>
      </c>
    </row>
    <row r="2426" spans="1:2" ht="15" customHeight="1">
      <c r="A2426" s="46">
        <v>4027</v>
      </c>
      <c r="B2426" s="47" t="s">
        <v>2172</v>
      </c>
    </row>
    <row r="2427" spans="1:2" ht="15" customHeight="1">
      <c r="A2427" s="46">
        <v>4028</v>
      </c>
      <c r="B2427" s="47" t="s">
        <v>2173</v>
      </c>
    </row>
    <row r="2428" spans="1:2" ht="15" customHeight="1">
      <c r="A2428" s="46">
        <v>4029</v>
      </c>
      <c r="B2428" s="47" t="s">
        <v>2174</v>
      </c>
    </row>
    <row r="2429" spans="1:2" ht="15" customHeight="1">
      <c r="A2429" s="46">
        <v>4030</v>
      </c>
      <c r="B2429" s="47" t="s">
        <v>2175</v>
      </c>
    </row>
    <row r="2430" spans="1:2" ht="15" customHeight="1">
      <c r="A2430" s="46">
        <v>4032</v>
      </c>
      <c r="B2430" s="47" t="s">
        <v>2176</v>
      </c>
    </row>
    <row r="2431" spans="1:2" ht="15" customHeight="1">
      <c r="A2431" s="46">
        <v>4034</v>
      </c>
      <c r="B2431" s="47" t="s">
        <v>2177</v>
      </c>
    </row>
    <row r="2432" spans="1:2" ht="15" customHeight="1">
      <c r="A2432" s="46">
        <v>4035</v>
      </c>
      <c r="B2432" s="47" t="s">
        <v>2178</v>
      </c>
    </row>
    <row r="2433" spans="1:2" ht="15" customHeight="1">
      <c r="A2433" s="46">
        <v>4036</v>
      </c>
      <c r="B2433" s="47" t="s">
        <v>2179</v>
      </c>
    </row>
    <row r="2434" spans="1:2" ht="15" customHeight="1">
      <c r="A2434" s="46">
        <v>4037</v>
      </c>
      <c r="B2434" s="47" t="s">
        <v>2180</v>
      </c>
    </row>
    <row r="2435" spans="1:2" ht="15" customHeight="1">
      <c r="A2435" s="46">
        <v>4046</v>
      </c>
      <c r="B2435" s="47" t="s">
        <v>2181</v>
      </c>
    </row>
    <row r="2436" spans="1:2" ht="15" customHeight="1">
      <c r="A2436" s="46">
        <v>4047</v>
      </c>
      <c r="B2436" s="47" t="s">
        <v>2182</v>
      </c>
    </row>
    <row r="2437" spans="1:2" ht="15" customHeight="1">
      <c r="A2437" s="46">
        <v>4050</v>
      </c>
      <c r="B2437" s="47" t="s">
        <v>2183</v>
      </c>
    </row>
    <row r="2438" spans="1:2" ht="15" customHeight="1">
      <c r="A2438" s="46">
        <v>4052</v>
      </c>
      <c r="B2438" s="47" t="s">
        <v>2184</v>
      </c>
    </row>
    <row r="2439" spans="1:2" ht="15" customHeight="1">
      <c r="A2439" s="46">
        <v>4053</v>
      </c>
      <c r="B2439" s="47" t="s">
        <v>2185</v>
      </c>
    </row>
    <row r="2440" spans="1:2" ht="15" customHeight="1">
      <c r="A2440" s="46">
        <v>4054</v>
      </c>
      <c r="B2440" s="47" t="s">
        <v>2186</v>
      </c>
    </row>
    <row r="2441" spans="1:2" ht="15" customHeight="1">
      <c r="A2441" s="46">
        <v>4100</v>
      </c>
      <c r="B2441" s="47" t="s">
        <v>2301</v>
      </c>
    </row>
    <row r="2442" spans="1:2" ht="15" customHeight="1">
      <c r="A2442" s="46">
        <v>4104</v>
      </c>
      <c r="B2442" s="47" t="s">
        <v>2302</v>
      </c>
    </row>
    <row r="2443" spans="1:2" ht="15" customHeight="1">
      <c r="A2443" s="46">
        <v>4105</v>
      </c>
      <c r="B2443" s="47" t="s">
        <v>2303</v>
      </c>
    </row>
    <row r="2444" spans="1:2" ht="15" customHeight="1">
      <c r="A2444" s="46">
        <v>4107</v>
      </c>
      <c r="B2444" s="47" t="s">
        <v>2304</v>
      </c>
    </row>
    <row r="2445" spans="1:2" ht="15" customHeight="1">
      <c r="A2445" s="46">
        <v>4112</v>
      </c>
      <c r="B2445" s="47" t="s">
        <v>2305</v>
      </c>
    </row>
    <row r="2446" spans="1:2" ht="15" customHeight="1">
      <c r="A2446" s="46">
        <v>4117</v>
      </c>
      <c r="B2446" s="47" t="s">
        <v>2306</v>
      </c>
    </row>
    <row r="2447" spans="1:2" ht="15" customHeight="1">
      <c r="A2447" s="46">
        <v>4119</v>
      </c>
      <c r="B2447" s="47" t="s">
        <v>2307</v>
      </c>
    </row>
    <row r="2448" spans="1:2" ht="15" customHeight="1">
      <c r="A2448" s="46">
        <v>4123</v>
      </c>
      <c r="B2448" s="47" t="s">
        <v>2308</v>
      </c>
    </row>
    <row r="2449" spans="1:2" ht="15" customHeight="1">
      <c r="A2449" s="46">
        <v>4125</v>
      </c>
      <c r="B2449" s="47" t="s">
        <v>2309</v>
      </c>
    </row>
    <row r="2450" spans="1:2" ht="15" customHeight="1">
      <c r="A2450" s="46">
        <v>4126</v>
      </c>
      <c r="B2450" s="47" t="s">
        <v>2310</v>
      </c>
    </row>
    <row r="2451" spans="1:2" ht="15" customHeight="1">
      <c r="A2451" s="46">
        <v>4129</v>
      </c>
      <c r="B2451" s="47" t="s">
        <v>2311</v>
      </c>
    </row>
    <row r="2452" spans="1:2" ht="15" customHeight="1">
      <c r="A2452" s="46">
        <v>4131</v>
      </c>
      <c r="B2452" s="47" t="s">
        <v>2312</v>
      </c>
    </row>
    <row r="2453" spans="1:2" ht="15" customHeight="1">
      <c r="A2453" s="46">
        <v>4132</v>
      </c>
      <c r="B2453" s="47" t="s">
        <v>2313</v>
      </c>
    </row>
    <row r="2454" spans="1:2" ht="15" customHeight="1">
      <c r="A2454" s="46">
        <v>4135</v>
      </c>
      <c r="B2454" s="47" t="s">
        <v>2314</v>
      </c>
    </row>
    <row r="2455" spans="1:2" ht="15" customHeight="1">
      <c r="A2455" s="46">
        <v>4140</v>
      </c>
      <c r="B2455" s="47" t="s">
        <v>2315</v>
      </c>
    </row>
    <row r="2456" spans="1:2" ht="15" customHeight="1">
      <c r="A2456" s="46">
        <v>4143</v>
      </c>
      <c r="B2456" s="47" t="s">
        <v>2316</v>
      </c>
    </row>
    <row r="2457" spans="1:2" ht="15" customHeight="1">
      <c r="A2457" s="46">
        <v>4144</v>
      </c>
      <c r="B2457" s="47" t="s">
        <v>2317</v>
      </c>
    </row>
    <row r="2458" spans="1:2" ht="15" customHeight="1">
      <c r="A2458" s="46">
        <v>4145</v>
      </c>
      <c r="B2458" s="47" t="s">
        <v>2187</v>
      </c>
    </row>
    <row r="2459" spans="1:2" ht="15" customHeight="1">
      <c r="A2459" s="46">
        <v>4146</v>
      </c>
      <c r="B2459" s="47" t="s">
        <v>2318</v>
      </c>
    </row>
    <row r="2460" spans="1:2" ht="15" customHeight="1">
      <c r="A2460" s="46">
        <v>4150</v>
      </c>
      <c r="B2460" s="47" t="s">
        <v>2319</v>
      </c>
    </row>
    <row r="2461" spans="1:2" ht="15" customHeight="1">
      <c r="A2461" s="46">
        <v>4151</v>
      </c>
      <c r="B2461" s="47" t="s">
        <v>2320</v>
      </c>
    </row>
    <row r="2462" spans="1:2" ht="15" customHeight="1">
      <c r="A2462" s="46">
        <v>4154</v>
      </c>
      <c r="B2462" s="47" t="s">
        <v>2321</v>
      </c>
    </row>
    <row r="2463" spans="1:2" ht="15" customHeight="1">
      <c r="A2463" s="46">
        <v>4156</v>
      </c>
      <c r="B2463" s="47" t="s">
        <v>2188</v>
      </c>
    </row>
    <row r="2464" spans="1:2" ht="15" customHeight="1">
      <c r="A2464" s="46">
        <v>4157</v>
      </c>
      <c r="B2464" s="47" t="s">
        <v>2189</v>
      </c>
    </row>
    <row r="2465" spans="1:2" ht="15" customHeight="1">
      <c r="A2465" s="46">
        <v>4158</v>
      </c>
      <c r="B2465" s="47" t="s">
        <v>2322</v>
      </c>
    </row>
    <row r="2466" spans="1:2" ht="15" customHeight="1">
      <c r="A2466" s="46">
        <v>4160</v>
      </c>
      <c r="B2466" s="47" t="s">
        <v>2190</v>
      </c>
    </row>
    <row r="2467" spans="1:2" ht="15" customHeight="1">
      <c r="A2467" s="46">
        <v>4204</v>
      </c>
      <c r="B2467" s="47" t="s">
        <v>2323</v>
      </c>
    </row>
    <row r="2468" spans="1:2" ht="15" customHeight="1">
      <c r="A2468" s="46">
        <v>4205</v>
      </c>
      <c r="B2468" s="47" t="s">
        <v>2191</v>
      </c>
    </row>
    <row r="2469" spans="1:2" ht="15" customHeight="1">
      <c r="A2469" s="46">
        <v>4207</v>
      </c>
      <c r="B2469" s="47" t="s">
        <v>2192</v>
      </c>
    </row>
    <row r="2470" spans="1:2" ht="15" customHeight="1">
      <c r="A2470" s="46">
        <v>4208</v>
      </c>
      <c r="B2470" s="47" t="s">
        <v>2193</v>
      </c>
    </row>
    <row r="2471" spans="1:2" ht="15" customHeight="1">
      <c r="A2471" s="46">
        <v>4209</v>
      </c>
      <c r="B2471" s="47" t="s">
        <v>2194</v>
      </c>
    </row>
    <row r="2472" spans="1:2" ht="15" customHeight="1">
      <c r="A2472" s="46">
        <v>4211</v>
      </c>
      <c r="B2472" s="47" t="s">
        <v>2195</v>
      </c>
    </row>
    <row r="2473" spans="1:2" ht="15" customHeight="1">
      <c r="A2473" s="46">
        <v>4212</v>
      </c>
      <c r="B2473" s="47" t="s">
        <v>2196</v>
      </c>
    </row>
    <row r="2474" spans="1:2" ht="15" customHeight="1">
      <c r="A2474" s="46">
        <v>4217</v>
      </c>
      <c r="B2474" s="47" t="s">
        <v>2197</v>
      </c>
    </row>
    <row r="2475" spans="1:2" ht="15" customHeight="1">
      <c r="A2475" s="46">
        <v>4218</v>
      </c>
      <c r="B2475" s="47" t="s">
        <v>2198</v>
      </c>
    </row>
    <row r="2476" spans="1:2" ht="15" customHeight="1">
      <c r="A2476" s="46">
        <v>4223</v>
      </c>
      <c r="B2476" s="47" t="s">
        <v>2199</v>
      </c>
    </row>
    <row r="2477" spans="1:2" ht="15" customHeight="1">
      <c r="A2477" s="46">
        <v>4226</v>
      </c>
      <c r="B2477" s="47" t="s">
        <v>2200</v>
      </c>
    </row>
    <row r="2478" spans="1:2" ht="15" customHeight="1">
      <c r="A2478" s="46">
        <v>4227</v>
      </c>
      <c r="B2478" s="47" t="s">
        <v>2201</v>
      </c>
    </row>
    <row r="2479" spans="1:2" ht="15" customHeight="1">
      <c r="A2479" s="46">
        <v>4228</v>
      </c>
      <c r="B2479" s="47" t="s">
        <v>2202</v>
      </c>
    </row>
    <row r="2480" spans="1:2" ht="15" customHeight="1">
      <c r="A2480" s="46">
        <v>4229</v>
      </c>
      <c r="B2480" s="47" t="s">
        <v>2203</v>
      </c>
    </row>
    <row r="2481" spans="1:2" ht="15" customHeight="1">
      <c r="A2481" s="46">
        <v>4230</v>
      </c>
      <c r="B2481" s="47" t="s">
        <v>2204</v>
      </c>
    </row>
    <row r="2482" spans="1:2" ht="15" customHeight="1">
      <c r="A2482" s="46">
        <v>6070</v>
      </c>
      <c r="B2482" s="47" t="s">
        <v>2206</v>
      </c>
    </row>
    <row r="2483" spans="1:2" ht="15" customHeight="1">
      <c r="A2483" s="46">
        <v>6109</v>
      </c>
      <c r="B2483" s="47" t="s">
        <v>2207</v>
      </c>
    </row>
    <row r="2484" spans="1:2" ht="15" customHeight="1">
      <c r="A2484" s="46">
        <v>6110</v>
      </c>
      <c r="B2484" s="47" t="s">
        <v>2208</v>
      </c>
    </row>
    <row r="2485" spans="1:2" ht="15" customHeight="1">
      <c r="A2485" s="46">
        <v>6111</v>
      </c>
      <c r="B2485" s="47" t="s">
        <v>2209</v>
      </c>
    </row>
    <row r="2486" spans="1:2" ht="15" customHeight="1">
      <c r="A2486" s="46">
        <v>6116</v>
      </c>
      <c r="B2486" s="47" t="s">
        <v>2211</v>
      </c>
    </row>
    <row r="2487" spans="1:2" ht="15" customHeight="1">
      <c r="A2487" s="46">
        <v>6117</v>
      </c>
      <c r="B2487" s="47" t="s">
        <v>2212</v>
      </c>
    </row>
    <row r="2488" spans="1:2" ht="15" customHeight="1">
      <c r="A2488" s="46">
        <v>6118</v>
      </c>
      <c r="B2488" s="47" t="s">
        <v>2213</v>
      </c>
    </row>
    <row r="2489" spans="1:2" ht="15" customHeight="1">
      <c r="A2489" s="46">
        <v>6119</v>
      </c>
      <c r="B2489" s="47" t="s">
        <v>2214</v>
      </c>
    </row>
    <row r="2490" spans="1:2" ht="15" customHeight="1">
      <c r="A2490" s="46">
        <v>6124</v>
      </c>
      <c r="B2490" s="47" t="s">
        <v>2215</v>
      </c>
    </row>
    <row r="2491" spans="1:2" ht="15" customHeight="1">
      <c r="A2491" s="46">
        <v>6125</v>
      </c>
      <c r="B2491" s="47" t="s">
        <v>2216</v>
      </c>
    </row>
    <row r="2492" spans="1:2" ht="15" customHeight="1">
      <c r="A2492" s="46">
        <v>6126</v>
      </c>
      <c r="B2492" s="47" t="s">
        <v>2217</v>
      </c>
    </row>
    <row r="2493" spans="1:2" ht="15" customHeight="1">
      <c r="A2493" s="46">
        <v>6127</v>
      </c>
      <c r="B2493" s="47" t="s">
        <v>2218</v>
      </c>
    </row>
    <row r="2494" spans="1:2" ht="15" customHeight="1">
      <c r="A2494" s="46">
        <v>6128</v>
      </c>
      <c r="B2494" s="47" t="s">
        <v>2219</v>
      </c>
    </row>
    <row r="2495" spans="1:2" ht="15" customHeight="1">
      <c r="A2495" s="46">
        <v>6702</v>
      </c>
      <c r="B2495" s="47" t="s">
        <v>2324</v>
      </c>
    </row>
    <row r="2496" spans="1:2" ht="15" customHeight="1">
      <c r="A2496" s="46">
        <v>6706</v>
      </c>
      <c r="B2496" s="47" t="s">
        <v>2325</v>
      </c>
    </row>
    <row r="2497" spans="1:2" ht="15" customHeight="1">
      <c r="A2497" s="46">
        <v>6715</v>
      </c>
      <c r="B2497" s="47" t="s">
        <v>2326</v>
      </c>
    </row>
    <row r="2498" spans="1:2" ht="15" customHeight="1">
      <c r="A2498" s="46">
        <v>6717</v>
      </c>
      <c r="B2498" s="47" t="s">
        <v>2327</v>
      </c>
    </row>
    <row r="2499" spans="1:2" ht="15" customHeight="1">
      <c r="A2499" s="46">
        <v>6719</v>
      </c>
      <c r="B2499" s="47" t="s">
        <v>2328</v>
      </c>
    </row>
    <row r="2500" spans="1:2" ht="15" customHeight="1">
      <c r="A2500" s="46">
        <v>6727</v>
      </c>
      <c r="B2500" s="47" t="s">
        <v>2329</v>
      </c>
    </row>
    <row r="2501" spans="1:2" ht="15" customHeight="1">
      <c r="A2501" s="46">
        <v>6729</v>
      </c>
      <c r="B2501" s="47" t="s">
        <v>2330</v>
      </c>
    </row>
    <row r="2502" spans="1:2" ht="15" customHeight="1">
      <c r="A2502" s="46">
        <v>6738</v>
      </c>
      <c r="B2502" s="47" t="s">
        <v>2331</v>
      </c>
    </row>
    <row r="2503" spans="1:2" ht="15" customHeight="1">
      <c r="A2503" s="46">
        <v>6739</v>
      </c>
      <c r="B2503" s="47" t="s">
        <v>2332</v>
      </c>
    </row>
    <row r="2504" spans="1:2" ht="15" customHeight="1">
      <c r="A2504" s="46">
        <v>6741</v>
      </c>
      <c r="B2504" s="47" t="s">
        <v>2220</v>
      </c>
    </row>
    <row r="2505" spans="1:2">
      <c r="A2505" s="46">
        <v>6742</v>
      </c>
      <c r="B2505" s="47" t="s">
        <v>2221</v>
      </c>
    </row>
    <row r="2506" spans="1:2">
      <c r="A2506" s="46">
        <v>6759</v>
      </c>
      <c r="B2506" s="47" t="s">
        <v>2222</v>
      </c>
    </row>
    <row r="2507" spans="1:2" ht="15" customHeight="1">
      <c r="A2507" s="46">
        <v>6760</v>
      </c>
      <c r="B2507" s="47" t="s">
        <v>2223</v>
      </c>
    </row>
    <row r="2508" spans="1:2" ht="15" customHeight="1">
      <c r="A2508" s="46">
        <v>6763</v>
      </c>
      <c r="B2508" s="47" t="s">
        <v>2224</v>
      </c>
    </row>
    <row r="2509" spans="1:2" ht="15" customHeight="1">
      <c r="A2509" s="46">
        <v>6783</v>
      </c>
      <c r="B2509" s="47" t="s">
        <v>2225</v>
      </c>
    </row>
    <row r="2510" spans="1:2" ht="15" customHeight="1">
      <c r="A2510" s="46">
        <v>6787</v>
      </c>
      <c r="B2510" s="47" t="s">
        <v>2333</v>
      </c>
    </row>
    <row r="2511" spans="1:2" ht="15" customHeight="1">
      <c r="A2511" s="46">
        <v>6788</v>
      </c>
      <c r="B2511" s="47" t="s">
        <v>2226</v>
      </c>
    </row>
    <row r="2512" spans="1:2" ht="15" customHeight="1">
      <c r="A2512" s="46">
        <v>6796</v>
      </c>
      <c r="B2512" s="47" t="s">
        <v>2334</v>
      </c>
    </row>
    <row r="2513" spans="1:2" ht="15" customHeight="1">
      <c r="A2513" s="46">
        <v>6800</v>
      </c>
      <c r="B2513" s="47" t="s">
        <v>2335</v>
      </c>
    </row>
    <row r="2514" spans="1:2" ht="15" customHeight="1">
      <c r="A2514" s="46">
        <v>6802</v>
      </c>
      <c r="B2514" s="47" t="s">
        <v>2336</v>
      </c>
    </row>
    <row r="2515" spans="1:2" ht="15" customHeight="1">
      <c r="A2515" s="46">
        <v>6803</v>
      </c>
      <c r="B2515" s="47" t="s">
        <v>2337</v>
      </c>
    </row>
    <row r="2516" spans="1:2" ht="15" customHeight="1">
      <c r="A2516" s="46">
        <v>6804</v>
      </c>
      <c r="B2516" s="47" t="s">
        <v>2338</v>
      </c>
    </row>
    <row r="2517" spans="1:2" ht="15" customHeight="1">
      <c r="A2517" s="46">
        <v>6805</v>
      </c>
      <c r="B2517" s="47" t="s">
        <v>2339</v>
      </c>
    </row>
    <row r="2518" spans="1:2" ht="15" customHeight="1">
      <c r="A2518" s="46">
        <v>6807</v>
      </c>
      <c r="B2518" s="47" t="s">
        <v>2340</v>
      </c>
    </row>
    <row r="2519" spans="1:2" ht="15" customHeight="1">
      <c r="A2519" s="46">
        <v>6811</v>
      </c>
      <c r="B2519" s="47" t="s">
        <v>2341</v>
      </c>
    </row>
    <row r="2520" spans="1:2" ht="15" customHeight="1">
      <c r="A2520" s="46">
        <v>6812</v>
      </c>
      <c r="B2520" s="47" t="s">
        <v>2342</v>
      </c>
    </row>
    <row r="2521" spans="1:2" ht="15" customHeight="1">
      <c r="A2521" s="46">
        <v>6831</v>
      </c>
      <c r="B2521" s="47" t="s">
        <v>2343</v>
      </c>
    </row>
    <row r="2522" spans="1:2" ht="15" customHeight="1">
      <c r="A2522" s="46">
        <v>6833</v>
      </c>
      <c r="B2522" s="47" t="s">
        <v>2344</v>
      </c>
    </row>
    <row r="2523" spans="1:2" ht="15" customHeight="1">
      <c r="A2523" s="46">
        <v>6842</v>
      </c>
      <c r="B2523" s="47" t="s">
        <v>2345</v>
      </c>
    </row>
    <row r="2524" spans="1:2" ht="15" customHeight="1">
      <c r="A2524" s="46">
        <v>6915</v>
      </c>
      <c r="B2524" s="47" t="s">
        <v>2346</v>
      </c>
    </row>
    <row r="2525" spans="1:2" ht="15" customHeight="1">
      <c r="A2525" s="46">
        <v>6920</v>
      </c>
      <c r="B2525" s="47" t="s">
        <v>2227</v>
      </c>
    </row>
    <row r="2526" spans="1:2" ht="15" customHeight="1">
      <c r="A2526" s="46">
        <v>6921</v>
      </c>
      <c r="B2526" s="47" t="s">
        <v>2228</v>
      </c>
    </row>
    <row r="2527" spans="1:2" ht="15" customHeight="1">
      <c r="A2527" s="46">
        <v>6922</v>
      </c>
      <c r="B2527" s="47" t="s">
        <v>2229</v>
      </c>
    </row>
    <row r="2528" spans="1:2" ht="15" customHeight="1">
      <c r="A2528" s="46">
        <v>6923</v>
      </c>
      <c r="B2528" s="47" t="s">
        <v>2347</v>
      </c>
    </row>
    <row r="2529" spans="1:2" ht="15" customHeight="1">
      <c r="A2529" s="46">
        <v>6929</v>
      </c>
      <c r="B2529" s="47" t="s">
        <v>2230</v>
      </c>
    </row>
    <row r="2530" spans="1:2" ht="15" customHeight="1">
      <c r="A2530" s="46">
        <v>6930</v>
      </c>
      <c r="B2530" s="47" t="s">
        <v>2231</v>
      </c>
    </row>
    <row r="2531" spans="1:2" ht="15" customHeight="1">
      <c r="A2531" s="46">
        <v>6932</v>
      </c>
      <c r="B2531" s="47" t="s">
        <v>2232</v>
      </c>
    </row>
    <row r="2532" spans="1:2" ht="15" customHeight="1">
      <c r="A2532" s="46">
        <v>6937</v>
      </c>
      <c r="B2532" s="47" t="s">
        <v>2233</v>
      </c>
    </row>
    <row r="2533" spans="1:2" ht="15" customHeight="1">
      <c r="A2533" s="46">
        <v>6938</v>
      </c>
      <c r="B2533" s="47" t="s">
        <v>2348</v>
      </c>
    </row>
    <row r="2534" spans="1:2" ht="15" customHeight="1">
      <c r="A2534" s="46">
        <v>6939</v>
      </c>
      <c r="B2534" s="47" t="s">
        <v>2234</v>
      </c>
    </row>
    <row r="2535" spans="1:2" ht="15" customHeight="1">
      <c r="A2535" s="46">
        <v>6940</v>
      </c>
      <c r="B2535" s="47" t="s">
        <v>2235</v>
      </c>
    </row>
    <row r="2536" spans="1:2" ht="15" customHeight="1">
      <c r="A2536" s="46">
        <v>6941</v>
      </c>
      <c r="B2536" s="47" t="s">
        <v>2236</v>
      </c>
    </row>
    <row r="2537" spans="1:2" ht="15" customHeight="1">
      <c r="A2537" s="46">
        <v>6944</v>
      </c>
      <c r="B2537" s="47" t="s">
        <v>2237</v>
      </c>
    </row>
    <row r="2538" spans="1:2" ht="15" customHeight="1">
      <c r="A2538" s="46">
        <v>6945</v>
      </c>
      <c r="B2538" s="47" t="s">
        <v>2238</v>
      </c>
    </row>
    <row r="2539" spans="1:2" ht="15" customHeight="1">
      <c r="A2539" s="46">
        <v>6946</v>
      </c>
      <c r="B2539" s="47" t="s">
        <v>2239</v>
      </c>
    </row>
    <row r="2540" spans="1:2" ht="15" customHeight="1">
      <c r="A2540" s="46">
        <v>6947</v>
      </c>
      <c r="B2540" s="47" t="s">
        <v>2240</v>
      </c>
    </row>
    <row r="2541" spans="1:2" ht="15" customHeight="1">
      <c r="A2541" s="46">
        <v>6948</v>
      </c>
      <c r="B2541" s="47" t="s">
        <v>2241</v>
      </c>
    </row>
    <row r="2542" spans="1:2" ht="15" customHeight="1">
      <c r="A2542" s="46">
        <v>6949</v>
      </c>
      <c r="B2542" s="47" t="s">
        <v>2349</v>
      </c>
    </row>
    <row r="2543" spans="1:2" ht="15" customHeight="1">
      <c r="A2543" s="46">
        <v>6950</v>
      </c>
      <c r="B2543" s="47" t="s">
        <v>2350</v>
      </c>
    </row>
    <row r="2544" spans="1:2" ht="15" customHeight="1">
      <c r="A2544" s="46">
        <v>6951</v>
      </c>
      <c r="B2544" s="47" t="s">
        <v>2351</v>
      </c>
    </row>
    <row r="2545" spans="1:2" ht="15" customHeight="1">
      <c r="A2545" s="46">
        <v>6952</v>
      </c>
      <c r="B2545" s="47" t="s">
        <v>2352</v>
      </c>
    </row>
    <row r="2546" spans="1:2" ht="15" customHeight="1">
      <c r="A2546" s="46">
        <v>6953</v>
      </c>
      <c r="B2546" s="47" t="s">
        <v>2353</v>
      </c>
    </row>
    <row r="2547" spans="1:2" ht="15" customHeight="1">
      <c r="A2547" s="46">
        <v>6954</v>
      </c>
      <c r="B2547" s="47" t="s">
        <v>2354</v>
      </c>
    </row>
    <row r="2548" spans="1:2" ht="15" customHeight="1">
      <c r="A2548" s="46">
        <v>6955</v>
      </c>
      <c r="B2548" s="47" t="s">
        <v>2242</v>
      </c>
    </row>
    <row r="2549" spans="1:2" ht="15" customHeight="1">
      <c r="A2549" s="46">
        <v>6957</v>
      </c>
      <c r="B2549" s="47" t="s">
        <v>2355</v>
      </c>
    </row>
    <row r="2550" spans="1:2" ht="15" customHeight="1">
      <c r="A2550" s="46">
        <v>6959</v>
      </c>
      <c r="B2550" s="47" t="s">
        <v>2243</v>
      </c>
    </row>
    <row r="2551" spans="1:2" ht="15" customHeight="1">
      <c r="A2551" s="46">
        <v>6960</v>
      </c>
      <c r="B2551" s="47" t="s">
        <v>2244</v>
      </c>
    </row>
    <row r="2552" spans="1:2" ht="15" customHeight="1">
      <c r="A2552" s="46">
        <v>6961</v>
      </c>
      <c r="B2552" s="47" t="s">
        <v>2356</v>
      </c>
    </row>
    <row r="2553" spans="1:2" ht="15" customHeight="1">
      <c r="A2553" s="46">
        <v>6962</v>
      </c>
      <c r="B2553" s="47" t="s">
        <v>2245</v>
      </c>
    </row>
    <row r="2554" spans="1:2" ht="15" customHeight="1">
      <c r="A2554" s="46">
        <v>6963</v>
      </c>
      <c r="B2554" s="47" t="s">
        <v>2246</v>
      </c>
    </row>
    <row r="2555" spans="1:2" ht="15" customHeight="1">
      <c r="A2555" s="46">
        <v>6967</v>
      </c>
      <c r="B2555" s="47" t="s">
        <v>2247</v>
      </c>
    </row>
    <row r="2556" spans="1:2" ht="15" customHeight="1">
      <c r="A2556" s="46">
        <v>6969</v>
      </c>
      <c r="B2556" s="47" t="s">
        <v>2357</v>
      </c>
    </row>
    <row r="2557" spans="1:2" ht="15" customHeight="1">
      <c r="A2557" s="46">
        <v>6971</v>
      </c>
      <c r="B2557" s="47" t="s">
        <v>2358</v>
      </c>
    </row>
    <row r="2558" spans="1:2" ht="15" customHeight="1">
      <c r="A2558" s="46">
        <v>6972</v>
      </c>
      <c r="B2558" s="47" t="s">
        <v>2359</v>
      </c>
    </row>
    <row r="2559" spans="1:2" ht="15" customHeight="1">
      <c r="A2559" s="46">
        <v>6975</v>
      </c>
      <c r="B2559" s="47" t="s">
        <v>2360</v>
      </c>
    </row>
    <row r="2560" spans="1:2" ht="15" customHeight="1">
      <c r="A2560" s="46">
        <v>6976</v>
      </c>
      <c r="B2560" s="47" t="s">
        <v>2248</v>
      </c>
    </row>
    <row r="2561" spans="1:2" ht="15" customHeight="1">
      <c r="A2561" s="46">
        <v>6977</v>
      </c>
      <c r="B2561" s="47" t="s">
        <v>2249</v>
      </c>
    </row>
    <row r="2562" spans="1:2" ht="15" customHeight="1">
      <c r="A2562" s="46">
        <v>6978</v>
      </c>
      <c r="B2562" s="47" t="s">
        <v>2250</v>
      </c>
    </row>
    <row r="2563" spans="1:2" ht="15" customHeight="1">
      <c r="A2563" s="46">
        <v>6980</v>
      </c>
      <c r="B2563" s="47" t="s">
        <v>2251</v>
      </c>
    </row>
    <row r="2564" spans="1:2" ht="15" customHeight="1">
      <c r="A2564" s="46"/>
      <c r="B2564" s="47"/>
    </row>
    <row r="2565" spans="1:2" ht="15" customHeight="1">
      <c r="A2565" s="46"/>
      <c r="B2565" s="47"/>
    </row>
    <row r="2566" spans="1:2" ht="15" customHeight="1">
      <c r="A2566" s="46"/>
      <c r="B2566" s="47"/>
    </row>
    <row r="2567" spans="1:2" ht="15" customHeight="1">
      <c r="A2567" s="46"/>
      <c r="B2567" s="47"/>
    </row>
    <row r="2568" spans="1:2" ht="15" customHeight="1">
      <c r="A2568" s="46"/>
      <c r="B2568" s="47"/>
    </row>
    <row r="2569" spans="1:2" ht="15" customHeight="1">
      <c r="A2569" s="46"/>
      <c r="B2569" s="47"/>
    </row>
    <row r="2570" spans="1:2" ht="15" customHeight="1">
      <c r="A2570" s="46"/>
      <c r="B2570" s="47"/>
    </row>
    <row r="2571" spans="1:2" ht="15" customHeight="1">
      <c r="A2571" s="46"/>
      <c r="B2571" s="47"/>
    </row>
    <row r="2572" spans="1:2" ht="15" customHeight="1">
      <c r="A2572" s="46"/>
      <c r="B2572" s="47"/>
    </row>
    <row r="2573" spans="1:2" ht="15" customHeight="1">
      <c r="A2573" s="46"/>
      <c r="B2573" s="47"/>
    </row>
    <row r="2574" spans="1:2" ht="15" customHeight="1">
      <c r="A2574" s="46"/>
      <c r="B2574" s="47"/>
    </row>
    <row r="2575" spans="1:2" ht="15" customHeight="1">
      <c r="A2575" s="46"/>
      <c r="B2575" s="47"/>
    </row>
    <row r="2576" spans="1:2" ht="15" customHeight="1">
      <c r="A2576" s="46"/>
      <c r="B2576" s="47"/>
    </row>
    <row r="2577" spans="1:2">
      <c r="A2577" s="46"/>
      <c r="B2577" s="47"/>
    </row>
    <row r="2578" spans="1:2" ht="15" customHeight="1">
      <c r="A2578" s="46"/>
      <c r="B2578" s="47"/>
    </row>
    <row r="2579" spans="1:2" ht="15" customHeight="1">
      <c r="A2579" s="46"/>
      <c r="B2579" s="47"/>
    </row>
    <row r="2580" spans="1:2" ht="15" customHeight="1">
      <c r="A2580" s="46"/>
      <c r="B2580" s="47"/>
    </row>
    <row r="2581" spans="1:2" ht="15" customHeight="1">
      <c r="A2581" s="46"/>
      <c r="B2581" s="47"/>
    </row>
  </sheetData>
  <phoneticPr fontId="3" type="noConversion"/>
  <pageMargins left="0.75" right="0.75" top="1" bottom="1" header="0.5" footer="0.5"/>
  <pageSetup paperSize="9" orientation="portrait" r:id="rId1"/>
  <headerFooter alignWithMargins="0">
    <oddHeader>&amp;C&amp;"Calibri"&amp;10&amp;K000000 [UNCLASSIFIED]&amp;1#_x000D_</oddHeader>
    <oddFooter>&amp;C_x000D_&amp;1#&amp;"Calibri"&amp;10&amp;K000000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ef82050-b7a4-42eb-a5eb-85b0771386b6">MoEd-1827424692-105265</_dlc_DocId>
    <_dlc_DocIdUrl xmlns="cef82050-b7a4-42eb-a5eb-85b0771386b6">
      <Url>https://educationgovtnz.sharepoint.com/sites/GRPMoEEISKnowledgeHubWorkProgramme/_layouts/15/DocIdRedir.aspx?ID=MoEd-1827424692-105265</Url>
      <Description>MoEd-1827424692-105265</Description>
    </_dlc_DocIdUrl>
    <hf7c71fd10d346fe8adb3bb49d5c0fc0 xmlns="d267a1a7-8edd-4111-a118-4a206d87cecc">
      <Terms xmlns="http://schemas.microsoft.com/office/infopath/2007/PartnerControls"/>
    </hf7c71fd10d346fe8adb3bb49d5c0fc0>
    <FileNetAlphaCode xmlns="d267a1a7-8edd-4111-a118-4a206d87cecc" xsi:nil="true"/>
    <FileNetAuthor xmlns="d267a1a7-8edd-4111-a118-4a206d87cecc" xsi:nil="true"/>
    <FileNetAllOfMinistry xmlns="d267a1a7-8edd-4111-a118-4a206d87cecc" xsi:nil="true"/>
    <FileNetEffectiveFrom xmlns="d267a1a7-8edd-4111-a118-4a206d87cecc" xsi:nil="true"/>
    <FileNetPhysicalFile xmlns="d267a1a7-8edd-4111-a118-4a206d87cecc" xsi:nil="true"/>
    <FileNet_x0020_Version_x0020_ID xmlns="d267a1a7-8edd-4111-a118-4a206d87cecc" xsi:nil="true"/>
    <FileNetRecordsManagementActivity xmlns="d267a1a7-8edd-4111-a118-4a206d87cecc" xsi:nil="true"/>
    <FileNetStartDate xmlns="d267a1a7-8edd-4111-a118-4a206d87cecc" xsi:nil="true"/>
    <Date_x0020_Authored xmlns="d267a1a7-8edd-4111-a118-4a206d87cecc" xsi:nil="true"/>
    <FileNetProcessName xmlns="d267a1a7-8edd-4111-a118-4a206d87cecc" xsi:nil="true"/>
    <FileNet_x0020_Object_x0020_ID xmlns="d267a1a7-8edd-4111-a118-4a206d87cecc" xsi:nil="true"/>
    <FileNetCreatedBy xmlns="d267a1a7-8edd-4111-a118-4a206d87cecc" xsi:nil="true"/>
    <FileNetExpiry xmlns="d267a1a7-8edd-4111-a118-4a206d87cecc" xsi:nil="true"/>
    <FileNetAddedBy xmlns="d267a1a7-8edd-4111-a118-4a206d87cecc" xsi:nil="true"/>
    <FileNetNextReviewDueDate xmlns="d267a1a7-8edd-4111-a118-4a206d87cecc" xsi:nil="true"/>
    <FileNetsubject3 xmlns="d267a1a7-8edd-4111-a118-4a206d87cecc" xsi:nil="true"/>
    <FileNetLastReview xmlns="d267a1a7-8edd-4111-a118-4a206d87cecc" xsi:nil="true"/>
    <FileNetsubject2 xmlns="d267a1a7-8edd-4111-a118-4a206d87cecc" xsi:nil="true"/>
    <c65b51bc6a0e4ac9b0840b09a1858551 xmlns="d267a1a7-8edd-4111-a118-4a206d87cecc">
      <Terms xmlns="http://schemas.microsoft.com/office/infopath/2007/PartnerControls"/>
    </c65b51bc6a0e4ac9b0840b09a1858551>
    <FileNetFolderSecurityType xmlns="d267a1a7-8edd-4111-a118-4a206d87cecc" xsi:nil="true"/>
    <FileNetMeetingDocumentationType xmlns="d267a1a7-8edd-4111-a118-4a206d87cecc" xsi:nil="true"/>
    <FileNetPhysicalFileNumber xmlns="d267a1a7-8edd-4111-a118-4a206d87cecc" xsi:nil="true"/>
    <FileNetProcessOwner xmlns="d267a1a7-8edd-4111-a118-4a206d87cecc" xsi:nil="true"/>
    <FileNetsubject1 xmlns="d267a1a7-8edd-4111-a118-4a206d87cecc" xsi:nil="true"/>
    <m06bc18559e9431bb4d590962e6b7f83 xmlns="d267a1a7-8edd-4111-a118-4a206d87cecc">
      <Terms xmlns="http://schemas.microsoft.com/office/infopath/2007/PartnerControls"/>
    </m06bc18559e9431bb4d590962e6b7f83>
    <FileNetModifiiedBy xmlns="d267a1a7-8edd-4111-a118-4a206d87cecc" xsi:nil="true"/>
    <FileNetMeetingDate xmlns="d267a1a7-8edd-4111-a118-4a206d87cecc" xsi:nil="true"/>
    <FileNetBusinessGroups xmlns="d267a1a7-8edd-4111-a118-4a206d87cecc" xsi:nil="true"/>
    <FileNetTriggerProcess xmlns="d267a1a7-8edd-4111-a118-4a206d87cecc" xsi:nil="true"/>
    <TaxCatchAll xmlns="d267a1a7-8edd-4111-a118-4a206d87cecc" xsi:nil="true"/>
    <Status xmlns="d267a1a7-8edd-4111-a118-4a206d87cecc" xsi:nil="true"/>
    <FileNetScope xmlns="d267a1a7-8edd-4111-a118-4a206d87cecc" xsi:nil="true"/>
    <FileNetEndDate xmlns="d267a1a7-8edd-4111-a118-4a206d87cecc" xsi:nil="true"/>
    <FileNetParagraph xmlns="d267a1a7-8edd-4111-a118-4a206d87cecc" xsi:nil="true"/>
    <FileNetConsumerProcess xmlns="d267a1a7-8edd-4111-a118-4a206d87cecc" xsi:nil="true"/>
    <FileNetParagraphStatus xmlns="d267a1a7-8edd-4111-a118-4a206d87cecc" xsi:nil="true"/>
    <FileNetAddMigration xmlns="d267a1a7-8edd-4111-a118-4a206d87cecc" xsi:nil="true"/>
    <FileNetFolderAccess xmlns="d267a1a7-8edd-4111-a118-4a206d87cecc" xsi:nil="true"/>
    <FileNetSource xmlns="d267a1a7-8edd-4111-a118-4a206d87ce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be7a66c-04a3-4463-8f17-244784dbc568" ContentTypeId="0x01010053526B971DAC78418EC6A9ED490C61AF" PreviousValue="false" LastSyncTimeStamp="2023-08-28T02:00:41.81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MoE Document" ma:contentTypeID="0x01010053526B971DAC78418EC6A9ED490C61AF0018CDA0251E94814395B35C1DC88DF905" ma:contentTypeVersion="5" ma:contentTypeDescription="Default document class for adding items via wizard or drag and drop." ma:contentTypeScope="" ma:versionID="eb5a28f0f225ca549db77479e3b33123">
  <xsd:schema xmlns:xsd="http://www.w3.org/2001/XMLSchema" xmlns:xs="http://www.w3.org/2001/XMLSchema" xmlns:p="http://schemas.microsoft.com/office/2006/metadata/properties" xmlns:ns2="d267a1a7-8edd-4111-a118-4a206d87cecc" xmlns:ns3="cef82050-b7a4-42eb-a5eb-85b0771386b6" targetNamespace="http://schemas.microsoft.com/office/2006/metadata/properties" ma:root="true" ma:fieldsID="8e68ae2e3562a6ed0b0ef9ebc7b1195b" ns2:_="" ns3:_="">
    <xsd:import namespace="d267a1a7-8edd-4111-a118-4a206d87cecc"/>
    <xsd:import namespace="cef82050-b7a4-42eb-a5eb-85b0771386b6"/>
    <xsd:element name="properties">
      <xsd:complexType>
        <xsd:sequence>
          <xsd:element name="documentManagement">
            <xsd:complexType>
              <xsd:all>
                <xsd:element ref="ns2:TaxCatchAll" minOccurs="0"/>
                <xsd:element ref="ns2:TaxCatchAllLabel" minOccurs="0"/>
                <xsd:element ref="ns2:Status" minOccurs="0"/>
                <xsd:element ref="ns2:Date_x0020_Authored" minOccurs="0"/>
                <xsd:element ref="ns2:FileNet_x0020_Version_x0020_ID" minOccurs="0"/>
                <xsd:element ref="ns2:FileNet_x0020_Object_x0020_ID" minOccurs="0"/>
                <xsd:element ref="ns2:hf7c71fd10d346fe8adb3bb49d5c0fc0" minOccurs="0"/>
                <xsd:element ref="ns2:m06bc18559e9431bb4d590962e6b7f83" minOccurs="0"/>
                <xsd:element ref="ns2:FileNetAddedBy" minOccurs="0"/>
                <xsd:element ref="ns2:FileNetAddMigration" minOccurs="0"/>
                <xsd:element ref="ns2:FileNetAllOfMinistry" minOccurs="0"/>
                <xsd:element ref="ns2:FileNetAlphaCode" minOccurs="0"/>
                <xsd:element ref="ns2:FileNetAuthor" minOccurs="0"/>
                <xsd:element ref="ns2:FileNetBusinessGroups" minOccurs="0"/>
                <xsd:element ref="ns2:FileNetConsumerProcess" minOccurs="0"/>
                <xsd:element ref="ns2:FileNetCreatedBy" minOccurs="0"/>
                <xsd:element ref="ns2:FileNetEffectiveFrom" minOccurs="0"/>
                <xsd:element ref="ns2:FileNetEndDate" minOccurs="0"/>
                <xsd:element ref="ns2:FileNetExpiry" minOccurs="0"/>
                <xsd:element ref="ns2:FileNetFolderAccess" minOccurs="0"/>
                <xsd:element ref="ns2:FileNetFolderSecurityType" minOccurs="0"/>
                <xsd:element ref="ns2:FileNetLastReview" minOccurs="0"/>
                <xsd:element ref="ns2:FileNetMeetingDate" minOccurs="0"/>
                <xsd:element ref="ns2:FileNetMeetingDocumentationType" minOccurs="0"/>
                <xsd:element ref="ns2:FileNetModifiiedBy" minOccurs="0"/>
                <xsd:element ref="ns2:FileNetNextReviewDueDate" minOccurs="0"/>
                <xsd:element ref="ns2:FileNetParagraph" minOccurs="0"/>
                <xsd:element ref="ns2:FileNetParagraphStatus" minOccurs="0"/>
                <xsd:element ref="ns2:FileNetPhysicalFile" minOccurs="0"/>
                <xsd:element ref="ns2:FileNetPhysicalFileNumber" minOccurs="0"/>
                <xsd:element ref="ns2:FileNetProcessName" minOccurs="0"/>
                <xsd:element ref="ns2:FileNetProcessOwner" minOccurs="0"/>
                <xsd:element ref="ns2:FileNetRecordsManagementActivity" minOccurs="0"/>
                <xsd:element ref="ns2:FileNetScope" minOccurs="0"/>
                <xsd:element ref="ns2:FileNetSource" minOccurs="0"/>
                <xsd:element ref="ns2:FileNetStartDate" minOccurs="0"/>
                <xsd:element ref="ns2:FileNetsubject1" minOccurs="0"/>
                <xsd:element ref="ns2:FileNetsubject2" minOccurs="0"/>
                <xsd:element ref="ns2:FileNetsubject3" minOccurs="0"/>
                <xsd:element ref="ns2:FileNetTriggerProcess" minOccurs="0"/>
                <xsd:element ref="ns2:c65b51bc6a0e4ac9b0840b09a1858551"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7a1a7-8edd-4111-a118-4a206d87cec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d4fa407-e88f-41cb-917a-1c035165e101}" ma:internalName="TaxCatchAll" ma:showField="CatchAllData" ma:web="cef82050-b7a4-42eb-a5eb-85b0771386b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d4fa407-e88f-41cb-917a-1c035165e101}" ma:internalName="TaxCatchAllLabel" ma:readOnly="true" ma:showField="CatchAllDataLabel" ma:web="cef82050-b7a4-42eb-a5eb-85b0771386b6">
      <xsd:complexType>
        <xsd:complexContent>
          <xsd:extension base="dms:MultiChoiceLookup">
            <xsd:sequence>
              <xsd:element name="Value" type="dms:Lookup" maxOccurs="unbounded" minOccurs="0" nillable="true"/>
            </xsd:sequence>
          </xsd:extension>
        </xsd:complexContent>
      </xsd:complexType>
    </xsd:element>
    <xsd:element name="Status" ma:index="10" nillable="true" ma:displayName="Status" ma:description="Security marking set associated with document: Draft  for documents which can be edited and finalised for documents which are no longer to be edited.&#10;" ma:format="Dropdown" ma:internalName="Status">
      <xsd:simpleType>
        <xsd:restriction base="dms:Choice">
          <xsd:enumeration value="Draft"/>
          <xsd:enumeration value="Finalised"/>
        </xsd:restriction>
      </xsd:simpleType>
    </xsd:element>
    <xsd:element name="Date_x0020_Authored" ma:index="11" nillable="true" ma:displayName="Date Authored" ma:default="" ma:description="Date resource was actually created, not date of registration into system. Default to Date Uploaded but can be overridden if required. Must be able to enter a date or browse using pop-up calendar-type feature " ma:format="DateOnly" ma:internalName="Date_x0020_Authored">
      <xsd:simpleType>
        <xsd:restriction base="dms:DateTime"/>
      </xsd:simpleType>
    </xsd:element>
    <xsd:element name="FileNet_x0020_Version_x0020_ID" ma:index="12" nillable="true" ma:displayName="FileNet Version ID" ma:default="" ma:description="Version ID" ma:hidden="true" ma:internalName="FileNet_x0020_Version_x0020_ID" ma:readOnly="false">
      <xsd:simpleType>
        <xsd:restriction base="dms:Text">
          <xsd:maxLength value="255"/>
        </xsd:restriction>
      </xsd:simpleType>
    </xsd:element>
    <xsd:element name="FileNet_x0020_Object_x0020_ID" ma:index="13" nillable="true" ma:displayName="FileNet Object ID" ma:default="" ma:description="Folder or Document ID" ma:hidden="true" ma:internalName="FileNet_x0020_Object_x0020_ID" ma:readOnly="false">
      <xsd:simpleType>
        <xsd:restriction base="dms:Text">
          <xsd:maxLength value="255"/>
        </xsd:restriction>
      </xsd:simpleType>
    </xsd:element>
    <xsd:element name="hf7c71fd10d346fe8adb3bb49d5c0fc0" ma:index="14" nillable="true" ma:taxonomy="true" ma:internalName="hf7c71fd10d346fe8adb3bb49d5c0fc0" ma:taxonomyFieldName="FinancialYear" ma:displayName="Financial Year" ma:fieldId="{1f7c71fd-10d3-46fe-8adb-3bb49d5c0fc0}" ma:sspId="dbe7a66c-04a3-4463-8f17-244784dbc568" ma:termSetId="af7dacbb-3732-4a8d-94c4-b8ce8cd95287" ma:anchorId="00000000-0000-0000-0000-000000000000" ma:open="false" ma:isKeyword="false">
      <xsd:complexType>
        <xsd:sequence>
          <xsd:element ref="pc:Terms" minOccurs="0" maxOccurs="1"/>
        </xsd:sequence>
      </xsd:complexType>
    </xsd:element>
    <xsd:element name="m06bc18559e9431bb4d590962e6b7f83" ma:index="16" nillable="true" ma:taxonomy="true" ma:internalName="m06bc18559e9431bb4d590962e6b7f83" ma:taxonomyFieldName="CalendarYear" ma:displayName="Calendar Year" ma:fieldId="{606bc185-59e9-431b-b4d5-90962e6b7f83}" ma:sspId="dbe7a66c-04a3-4463-8f17-244784dbc568" ma:termSetId="bfcc8cbd-371a-4cc9-b153-5a5a6fdb3624" ma:anchorId="00000000-0000-0000-0000-000000000000" ma:open="false" ma:isKeyword="false">
      <xsd:complexType>
        <xsd:sequence>
          <xsd:element ref="pc:Terms" minOccurs="0" maxOccurs="1"/>
        </xsd:sequence>
      </xsd:complexType>
    </xsd:element>
    <xsd:element name="FileNetAddedBy" ma:index="18" nillable="true" ma:displayName="FileNet Added By" ma:hidden="true" ma:internalName="FileNetAddedBy" ma:readOnly="false">
      <xsd:simpleType>
        <xsd:restriction base="dms:Text">
          <xsd:maxLength value="255"/>
        </xsd:restriction>
      </xsd:simpleType>
    </xsd:element>
    <xsd:element name="FileNetAddMigration" ma:index="19" nillable="true" ma:displayName="FileNet AddMigration" ma:hidden="true" ma:internalName="FileNetAddMigration" ma:readOnly="false">
      <xsd:simpleType>
        <xsd:restriction base="dms:Text">
          <xsd:maxLength value="255"/>
        </xsd:restriction>
      </xsd:simpleType>
    </xsd:element>
    <xsd:element name="FileNetAllOfMinistry" ma:index="20" nillable="true" ma:displayName="FileNet All Of Ministry" ma:hidden="true" ma:internalName="FileNetAllOfMinistry" ma:readOnly="false">
      <xsd:simpleType>
        <xsd:restriction base="dms:Text">
          <xsd:maxLength value="255"/>
        </xsd:restriction>
      </xsd:simpleType>
    </xsd:element>
    <xsd:element name="FileNetAlphaCode" ma:index="21" nillable="true" ma:displayName="FileNet AlphaCode" ma:hidden="true" ma:internalName="FileNetAlphaCode" ma:readOnly="false">
      <xsd:simpleType>
        <xsd:restriction base="dms:Text">
          <xsd:maxLength value="255"/>
        </xsd:restriction>
      </xsd:simpleType>
    </xsd:element>
    <xsd:element name="FileNetAuthor" ma:index="22" nillable="true" ma:displayName="FileNet Author" ma:hidden="true" ma:internalName="FileNetAuthor" ma:readOnly="false">
      <xsd:simpleType>
        <xsd:restriction base="dms:Text">
          <xsd:maxLength value="255"/>
        </xsd:restriction>
      </xsd:simpleType>
    </xsd:element>
    <xsd:element name="FileNetBusinessGroups" ma:index="23" nillable="true" ma:displayName="FileNet Business Groups" ma:hidden="true" ma:internalName="FileNetBusinessGroups" ma:readOnly="false">
      <xsd:simpleType>
        <xsd:restriction base="dms:Text">
          <xsd:maxLength value="255"/>
        </xsd:restriction>
      </xsd:simpleType>
    </xsd:element>
    <xsd:element name="FileNetConsumerProcess" ma:index="24" nillable="true" ma:displayName="FileNet ConsumerProcess" ma:hidden="true" ma:internalName="FileNetConsumerProcess" ma:readOnly="false">
      <xsd:simpleType>
        <xsd:restriction base="dms:Text">
          <xsd:maxLength value="255"/>
        </xsd:restriction>
      </xsd:simpleType>
    </xsd:element>
    <xsd:element name="FileNetCreatedBy" ma:index="25" nillable="true" ma:displayName="FileNet Created By" ma:internalName="FileNetCreatedBy" ma:readOnly="false">
      <xsd:simpleType>
        <xsd:restriction base="dms:Text">
          <xsd:maxLength value="255"/>
        </xsd:restriction>
      </xsd:simpleType>
    </xsd:element>
    <xsd:element name="FileNetEffectiveFrom" ma:index="26" nillable="true" ma:displayName="FileNet EffectiveFrom" ma:hidden="true" ma:internalName="FileNetEffectiveFrom" ma:readOnly="false">
      <xsd:simpleType>
        <xsd:restriction base="dms:Text">
          <xsd:maxLength value="255"/>
        </xsd:restriction>
      </xsd:simpleType>
    </xsd:element>
    <xsd:element name="FileNetEndDate" ma:index="27" nillable="true" ma:displayName="FileNet End Date" ma:hidden="true" ma:internalName="FileNetEndDate" ma:readOnly="false">
      <xsd:simpleType>
        <xsd:restriction base="dms:Text">
          <xsd:maxLength value="255"/>
        </xsd:restriction>
      </xsd:simpleType>
    </xsd:element>
    <xsd:element name="FileNetExpiry" ma:index="28" nillable="true" ma:displayName="FileNet Expiry" ma:hidden="true" ma:internalName="FileNetExpiry" ma:readOnly="false">
      <xsd:simpleType>
        <xsd:restriction base="dms:Text">
          <xsd:maxLength value="255"/>
        </xsd:restriction>
      </xsd:simpleType>
    </xsd:element>
    <xsd:element name="FileNetFolderAccess" ma:index="29" nillable="true" ma:displayName="FileNet FolderAccess" ma:hidden="true" ma:internalName="FileNetFolderAccess" ma:readOnly="false">
      <xsd:simpleType>
        <xsd:restriction base="dms:Text">
          <xsd:maxLength value="255"/>
        </xsd:restriction>
      </xsd:simpleType>
    </xsd:element>
    <xsd:element name="FileNetFolderSecurityType" ma:index="30" nillable="true" ma:displayName="FileNet FolderSecurityType" ma:hidden="true" ma:internalName="FileNetFolderSecurityType" ma:readOnly="false">
      <xsd:simpleType>
        <xsd:restriction base="dms:Text">
          <xsd:maxLength value="255"/>
        </xsd:restriction>
      </xsd:simpleType>
    </xsd:element>
    <xsd:element name="FileNetLastReview" ma:index="31" nillable="true" ma:displayName="FileNet LastReview" ma:hidden="true" ma:internalName="FileNetLastReview" ma:readOnly="false">
      <xsd:simpleType>
        <xsd:restriction base="dms:Text">
          <xsd:maxLength value="255"/>
        </xsd:restriction>
      </xsd:simpleType>
    </xsd:element>
    <xsd:element name="FileNetMeetingDate" ma:index="32" nillable="true" ma:displayName="FileNet MeetingDate" ma:hidden="true" ma:internalName="FileNetMeetingDate" ma:readOnly="false">
      <xsd:simpleType>
        <xsd:restriction base="dms:Text">
          <xsd:maxLength value="255"/>
        </xsd:restriction>
      </xsd:simpleType>
    </xsd:element>
    <xsd:element name="FileNetMeetingDocumentationType" ma:index="33" nillable="true" ma:displayName="FileNet MeetingDocumentationType" ma:hidden="true" ma:internalName="FileNetMeetingDocumentationType" ma:readOnly="false">
      <xsd:simpleType>
        <xsd:restriction base="dms:Text">
          <xsd:maxLength value="255"/>
        </xsd:restriction>
      </xsd:simpleType>
    </xsd:element>
    <xsd:element name="FileNetModifiiedBy" ma:index="34" nillable="true" ma:displayName="FileNet Modified By" ma:internalName="FileNetModifiiedBy" ma:readOnly="false">
      <xsd:simpleType>
        <xsd:restriction base="dms:Text">
          <xsd:maxLength value="255"/>
        </xsd:restriction>
      </xsd:simpleType>
    </xsd:element>
    <xsd:element name="FileNetNextReviewDueDate" ma:index="35" nillable="true" ma:displayName="FileNet NextReviewDueDate" ma:hidden="true" ma:internalName="FileNetNextReviewDueDate" ma:readOnly="false">
      <xsd:simpleType>
        <xsd:restriction base="dms:Text">
          <xsd:maxLength value="255"/>
        </xsd:restriction>
      </xsd:simpleType>
    </xsd:element>
    <xsd:element name="FileNetParagraph" ma:index="36" nillable="true" ma:displayName="FileNet Paragraph" ma:hidden="true" ma:internalName="FileNetParagraph" ma:readOnly="false">
      <xsd:simpleType>
        <xsd:restriction base="dms:Text">
          <xsd:maxLength value="255"/>
        </xsd:restriction>
      </xsd:simpleType>
    </xsd:element>
    <xsd:element name="FileNetParagraphStatus" ma:index="37" nillable="true" ma:displayName="FileNet Paragraph Status" ma:hidden="true" ma:internalName="FileNetParagraphStatus" ma:readOnly="false">
      <xsd:simpleType>
        <xsd:restriction base="dms:Text">
          <xsd:maxLength value="255"/>
        </xsd:restriction>
      </xsd:simpleType>
    </xsd:element>
    <xsd:element name="FileNetPhysicalFile" ma:index="38" nillable="true" ma:displayName="FileNet PhysicalFile" ma:hidden="true" ma:internalName="FileNetPhysicalFile" ma:readOnly="false">
      <xsd:simpleType>
        <xsd:restriction base="dms:Text">
          <xsd:maxLength value="255"/>
        </xsd:restriction>
      </xsd:simpleType>
    </xsd:element>
    <xsd:element name="FileNetPhysicalFileNumber" ma:index="39" nillable="true" ma:displayName="FileNet PhysicalFileNumber" ma:hidden="true" ma:internalName="FileNetPhysicalFileNumber" ma:readOnly="false">
      <xsd:simpleType>
        <xsd:restriction base="dms:Text">
          <xsd:maxLength value="255"/>
        </xsd:restriction>
      </xsd:simpleType>
    </xsd:element>
    <xsd:element name="FileNetProcessName" ma:index="40" nillable="true" ma:displayName="FileNet ProcessName" ma:hidden="true" ma:internalName="FileNetProcessName" ma:readOnly="false">
      <xsd:simpleType>
        <xsd:restriction base="dms:Text">
          <xsd:maxLength value="255"/>
        </xsd:restriction>
      </xsd:simpleType>
    </xsd:element>
    <xsd:element name="FileNetProcessOwner" ma:index="41" nillable="true" ma:displayName="FileNet ProcessOwner" ma:hidden="true" ma:internalName="FileNetProcessOwner" ma:readOnly="false">
      <xsd:simpleType>
        <xsd:restriction base="dms:Text">
          <xsd:maxLength value="255"/>
        </xsd:restriction>
      </xsd:simpleType>
    </xsd:element>
    <xsd:element name="FileNetRecordsManagementActivity" ma:index="42" nillable="true" ma:displayName="FileNet RecordsManagementActivity" ma:hidden="true" ma:internalName="FileNetRecordsManagementActivity" ma:readOnly="false">
      <xsd:simpleType>
        <xsd:restriction base="dms:Text">
          <xsd:maxLength value="255"/>
        </xsd:restriction>
      </xsd:simpleType>
    </xsd:element>
    <xsd:element name="FileNetScope" ma:index="43" nillable="true" ma:displayName="FileNet Scope" ma:hidden="true" ma:internalName="FileNetScope" ma:readOnly="false">
      <xsd:simpleType>
        <xsd:restriction base="dms:Text">
          <xsd:maxLength value="255"/>
        </xsd:restriction>
      </xsd:simpleType>
    </xsd:element>
    <xsd:element name="FileNetSource" ma:index="44" nillable="true" ma:displayName="FileNet Source" ma:hidden="true" ma:internalName="FileNetSource" ma:readOnly="false">
      <xsd:simpleType>
        <xsd:restriction base="dms:Text">
          <xsd:maxLength value="255"/>
        </xsd:restriction>
      </xsd:simpleType>
    </xsd:element>
    <xsd:element name="FileNetStartDate" ma:index="45" nillable="true" ma:displayName="FileNet Start Date" ma:hidden="true" ma:internalName="FileNetStartDate" ma:readOnly="false">
      <xsd:simpleType>
        <xsd:restriction base="dms:Text">
          <xsd:maxLength value="255"/>
        </xsd:restriction>
      </xsd:simpleType>
    </xsd:element>
    <xsd:element name="FileNetsubject1" ma:index="46" nillable="true" ma:displayName="FileNet subject 1" ma:hidden="true" ma:internalName="FileNetsubject1" ma:readOnly="false">
      <xsd:simpleType>
        <xsd:restriction base="dms:Text">
          <xsd:maxLength value="255"/>
        </xsd:restriction>
      </xsd:simpleType>
    </xsd:element>
    <xsd:element name="FileNetsubject2" ma:index="47" nillable="true" ma:displayName="FileNet subject 2" ma:hidden="true" ma:internalName="FileNetsubject2" ma:readOnly="false">
      <xsd:simpleType>
        <xsd:restriction base="dms:Text">
          <xsd:maxLength value="255"/>
        </xsd:restriction>
      </xsd:simpleType>
    </xsd:element>
    <xsd:element name="FileNetsubject3" ma:index="48" nillable="true" ma:displayName="FileNet subject 3" ma:hidden="true" ma:internalName="FileNetsubject3" ma:readOnly="false">
      <xsd:simpleType>
        <xsd:restriction base="dms:Text">
          <xsd:maxLength value="255"/>
        </xsd:restriction>
      </xsd:simpleType>
    </xsd:element>
    <xsd:element name="FileNetTriggerProcess" ma:index="49" nillable="true" ma:displayName="FileNet TriggerProcess" ma:hidden="true" ma:internalName="FileNetTriggerProcess" ma:readOnly="false">
      <xsd:simpleType>
        <xsd:restriction base="dms:Text">
          <xsd:maxLength value="255"/>
        </xsd:restriction>
      </xsd:simpleType>
    </xsd:element>
    <xsd:element name="c65b51bc6a0e4ac9b0840b09a1858551" ma:index="50" nillable="true" ma:taxonomy="true" ma:internalName="c65b51bc6a0e4ac9b0840b09a1858551" ma:taxonomyFieldName="Record_x0020_Activity" ma:displayName="Record Activity" ma:indexed="true" ma:readOnly="false" ma:default="" ma:fieldId="{c65b51bc-6a0e-4ac9-b084-0b09a1858551}" ma:sspId="dbe7a66c-04a3-4463-8f17-244784dbc568" ma:termSetId="e0490ee9-9d4b-40d2-9ac4-9f1d118dfa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ef82050-b7a4-42eb-a5eb-85b0771386b6" elementFormDefault="qualified">
    <xsd:import namespace="http://schemas.microsoft.com/office/2006/documentManagement/types"/>
    <xsd:import namespace="http://schemas.microsoft.com/office/infopath/2007/PartnerControls"/>
    <xsd:element name="_dlc_DocId" ma:index="52" nillable="true" ma:displayName="Document ID Value" ma:description="The value of the document ID assigned to this item." ma:indexed="true"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AAF300-F7B8-42D4-9AF3-42BF679DB93D}"/>
</file>

<file path=customXml/itemProps2.xml><?xml version="1.0" encoding="utf-8"?>
<ds:datastoreItem xmlns:ds="http://schemas.openxmlformats.org/officeDocument/2006/customXml" ds:itemID="{1C9604D5-4627-48DF-8CDB-215D671027BB}"/>
</file>

<file path=customXml/itemProps3.xml><?xml version="1.0" encoding="utf-8"?>
<ds:datastoreItem xmlns:ds="http://schemas.openxmlformats.org/officeDocument/2006/customXml" ds:itemID="{05DC441C-DD13-4511-880E-6452DFAD06B8}"/>
</file>

<file path=customXml/itemProps4.xml><?xml version="1.0" encoding="utf-8"?>
<ds:datastoreItem xmlns:ds="http://schemas.openxmlformats.org/officeDocument/2006/customXml" ds:itemID="{AE8F63FC-C29B-4EC5-AA8E-EB2F7A40E380}"/>
</file>

<file path=customXml/itemProps5.xml><?xml version="1.0" encoding="utf-8"?>
<ds:datastoreItem xmlns:ds="http://schemas.openxmlformats.org/officeDocument/2006/customXml" ds:itemID="{A71BEB4F-04FF-4B64-88C2-1595295D38B3}"/>
</file>

<file path=docProps/app.xml><?xml version="1.0" encoding="utf-8"?>
<Properties xmlns="http://schemas.openxmlformats.org/officeDocument/2006/extended-properties" xmlns:vt="http://schemas.openxmlformats.org/officeDocument/2006/docPropsVTypes">
  <Application>Microsoft Excel Online</Application>
  <Manager/>
  <Company>Ministry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Vandalism Top Up Calculator</dc:title>
  <dc:subject>Vandalism Top Up Calculator 2011/12</dc:subject>
  <dc:creator>Ministry of Education, Property</dc:creator>
  <cp:keywords>Vanadalism Top Up Calculator; Funding; Property Management Handbook</cp:keywords>
  <dc:description/>
  <cp:lastModifiedBy/>
  <cp:revision/>
  <dcterms:created xsi:type="dcterms:W3CDTF">1999-01-27T02:58:29Z</dcterms:created>
  <dcterms:modified xsi:type="dcterms:W3CDTF">2026-02-03T00:53:16Z</dcterms:modified>
  <cp:category>State Schools Funding</cp:category>
  <cp:contentStatus>2017</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0x01010053526B971DAC78418EC6A9ED490C61AF0018CDA0251E94814395B35C1DC88DF905</vt:lpwstr>
  </property>
  <property fmtid="{D5CDD505-2E9C-101B-9397-08002B2CF9AE}" pid="4" name="_dlc_DocIdItemGuid">
    <vt:lpwstr>b656b7fa-3555-42a4-bbd5-2cc397e16aff</vt:lpwstr>
  </property>
  <property fmtid="{D5CDD505-2E9C-101B-9397-08002B2CF9AE}" pid="5" name="j560beb70aea488fb091e84adbb32566">
    <vt:lpwstr/>
  </property>
  <property fmtid="{D5CDD505-2E9C-101B-9397-08002B2CF9AE}" pid="6" name="Ministerial_x0020_Type">
    <vt:lpwstr/>
  </property>
  <property fmtid="{D5CDD505-2E9C-101B-9397-08002B2CF9AE}" pid="7" name="Property_x0020_Management_x0020_Activity">
    <vt:lpwstr/>
  </property>
  <property fmtid="{D5CDD505-2E9C-101B-9397-08002B2CF9AE}" pid="8" name="MediaServiceImageTags">
    <vt:lpwstr/>
  </property>
  <property fmtid="{D5CDD505-2E9C-101B-9397-08002B2CF9AE}" pid="9" name="Record Activity">
    <vt:lpwstr/>
  </property>
  <property fmtid="{D5CDD505-2E9C-101B-9397-08002B2CF9AE}" pid="10" name="CalendarYear">
    <vt:lpwstr/>
  </property>
  <property fmtid="{D5CDD505-2E9C-101B-9397-08002B2CF9AE}" pid="11" name="lcf76f155ced4ddcb4097134ff3c332f">
    <vt:lpwstr/>
  </property>
  <property fmtid="{D5CDD505-2E9C-101B-9397-08002B2CF9AE}" pid="12" name="FinancialYear">
    <vt:lpwstr/>
  </property>
  <property fmtid="{D5CDD505-2E9C-101B-9397-08002B2CF9AE}" pid="13" name="ce139978aae645acb1db0a0e0d3df2f5">
    <vt:lpwstr/>
  </property>
  <property fmtid="{D5CDD505-2E9C-101B-9397-08002B2CF9AE}" pid="14" name="Property Management Activity">
    <vt:lpwstr/>
  </property>
  <property fmtid="{D5CDD505-2E9C-101B-9397-08002B2CF9AE}" pid="15" name="Ministerial Type">
    <vt:lpwstr/>
  </property>
  <property fmtid="{D5CDD505-2E9C-101B-9397-08002B2CF9AE}" pid="16" name="Record_x0020_Activity">
    <vt:lpwstr/>
  </property>
  <property fmtid="{D5CDD505-2E9C-101B-9397-08002B2CF9AE}" pid="17" name="MSIP_Label_4009eddf-846d-46a2-8a8f-ad982b694053_Enabled">
    <vt:lpwstr>true</vt:lpwstr>
  </property>
  <property fmtid="{D5CDD505-2E9C-101B-9397-08002B2CF9AE}" pid="18" name="MSIP_Label_4009eddf-846d-46a2-8a8f-ad982b694053_SetDate">
    <vt:lpwstr>2026-02-02T22:14:45Z</vt:lpwstr>
  </property>
  <property fmtid="{D5CDD505-2E9C-101B-9397-08002B2CF9AE}" pid="19" name="MSIP_Label_4009eddf-846d-46a2-8a8f-ad982b694053_Method">
    <vt:lpwstr>Privileged</vt:lpwstr>
  </property>
  <property fmtid="{D5CDD505-2E9C-101B-9397-08002B2CF9AE}" pid="20" name="MSIP_Label_4009eddf-846d-46a2-8a8f-ad982b694053_Name">
    <vt:lpwstr>UNCLASSIFIED</vt:lpwstr>
  </property>
  <property fmtid="{D5CDD505-2E9C-101B-9397-08002B2CF9AE}" pid="21" name="MSIP_Label_4009eddf-846d-46a2-8a8f-ad982b694053_SiteId">
    <vt:lpwstr>e6d2d4cc-b762-486e-8894-4f5f440d5f31</vt:lpwstr>
  </property>
  <property fmtid="{D5CDD505-2E9C-101B-9397-08002B2CF9AE}" pid="22" name="MSIP_Label_4009eddf-846d-46a2-8a8f-ad982b694053_ActionId">
    <vt:lpwstr>8c9ad9ba-70b0-47ae-861d-bd0d7d7a4156</vt:lpwstr>
  </property>
  <property fmtid="{D5CDD505-2E9C-101B-9397-08002B2CF9AE}" pid="23" name="MSIP_Label_4009eddf-846d-46a2-8a8f-ad982b694053_ContentBits">
    <vt:lpwstr>3</vt:lpwstr>
  </property>
  <property fmtid="{D5CDD505-2E9C-101B-9397-08002B2CF9AE}" pid="24" name="MSIP_Label_4009eddf-846d-46a2-8a8f-ad982b694053_Tag">
    <vt:lpwstr>10, 0, 1, 1</vt:lpwstr>
  </property>
</Properties>
</file>